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1.xml" ContentType="application/vnd.openxmlformats-package.core-properti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8060" windowHeight="7050" firstSheet="1" activeTab="1"/>
  </bookViews>
  <sheets>
    <sheet name="Лист1" sheetId="1" state="hidden" r:id="rId1"/>
    <sheet name="лист" sheetId="2" r:id="rId2"/>
    <sheet name="диаграмма" sheetId="3" state="hidden" r:id="rId3"/>
    <sheet name="Диаграмма окончательная" sheetId="4" state="hidden" r:id="rId4"/>
  </sheets>
  <externalReferences>
    <externalReference r:id="rId5"/>
  </externalReferences>
  <definedNames>
    <definedName name="_xlnm.Print_Titles" localSheetId="1">лист!$B:$B,лист!$1:$1</definedName>
    <definedName name="_xlnm.Print_Area" localSheetId="1">лист!$A$1:$AF$41</definedName>
  </definedNames>
  <calcPr calcId="125725"/>
</workbook>
</file>

<file path=xl/calcChain.xml><?xml version="1.0" encoding="utf-8"?>
<calcChain xmlns="http://schemas.openxmlformats.org/spreadsheetml/2006/main">
  <c r="D40" i="2"/>
  <c r="E40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Y40"/>
  <c r="Z40"/>
  <c r="AA40"/>
  <c r="AB40"/>
  <c r="AC40"/>
  <c r="AD40"/>
  <c r="AE40"/>
  <c r="AF40"/>
  <c r="C40"/>
  <c r="C35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AA35"/>
  <c r="AB35"/>
  <c r="AC35"/>
  <c r="AD35"/>
  <c r="C36"/>
  <c r="D36"/>
  <c r="E36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AD36"/>
  <c r="C37"/>
  <c r="D37"/>
  <c r="E37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Y37"/>
  <c r="Z37"/>
  <c r="AA37"/>
  <c r="AB37"/>
  <c r="AC37"/>
  <c r="AD37"/>
  <c r="C38"/>
  <c r="D38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Y34"/>
  <c r="Z34"/>
  <c r="AA34"/>
  <c r="AB34"/>
  <c r="AC34"/>
  <c r="AD34"/>
  <c r="C34"/>
  <c r="C6"/>
  <c r="D6"/>
  <c r="E6"/>
  <c r="F6"/>
  <c r="G6"/>
  <c r="H6"/>
  <c r="I6"/>
  <c r="J6"/>
  <c r="K6"/>
  <c r="L6"/>
  <c r="M6"/>
  <c r="N6"/>
  <c r="O6"/>
  <c r="P6"/>
  <c r="Q6"/>
  <c r="R6"/>
  <c r="S6"/>
  <c r="T6"/>
  <c r="U6"/>
  <c r="V6"/>
  <c r="W6"/>
  <c r="X6"/>
  <c r="Y6"/>
  <c r="Z6"/>
  <c r="AA6"/>
  <c r="AB6"/>
  <c r="AC6"/>
  <c r="AD6"/>
  <c r="AE6"/>
  <c r="AF6"/>
  <c r="C7"/>
  <c r="D7"/>
  <c r="E7"/>
  <c r="F7"/>
  <c r="G7"/>
  <c r="H7"/>
  <c r="I7"/>
  <c r="J7"/>
  <c r="K7"/>
  <c r="L7"/>
  <c r="M7"/>
  <c r="N7"/>
  <c r="O7"/>
  <c r="P7"/>
  <c r="Q7"/>
  <c r="R7"/>
  <c r="S7"/>
  <c r="T7"/>
  <c r="U7"/>
  <c r="V7"/>
  <c r="W7"/>
  <c r="X7"/>
  <c r="Y7"/>
  <c r="Z7"/>
  <c r="AA7"/>
  <c r="AB7"/>
  <c r="AC7"/>
  <c r="AD7"/>
  <c r="AE7"/>
  <c r="AF7"/>
  <c r="C8"/>
  <c r="D8"/>
  <c r="E8"/>
  <c r="F8"/>
  <c r="G8"/>
  <c r="H8"/>
  <c r="I8"/>
  <c r="J8"/>
  <c r="K8"/>
  <c r="L8"/>
  <c r="M8"/>
  <c r="N8"/>
  <c r="O8"/>
  <c r="P8"/>
  <c r="Q8"/>
  <c r="R8"/>
  <c r="S8"/>
  <c r="T8"/>
  <c r="U8"/>
  <c r="V8"/>
  <c r="W8"/>
  <c r="X8"/>
  <c r="Y8"/>
  <c r="Z8"/>
  <c r="AA8"/>
  <c r="AB8"/>
  <c r="AC8"/>
  <c r="AD8"/>
  <c r="AE8"/>
  <c r="AF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Z9"/>
  <c r="AA9"/>
  <c r="AB9"/>
  <c r="AC9"/>
  <c r="AD9"/>
  <c r="AE9"/>
  <c r="AF9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Z10"/>
  <c r="AA10"/>
  <c r="AB10"/>
  <c r="AC10"/>
  <c r="AD10"/>
  <c r="AE10"/>
  <c r="AF10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Z11"/>
  <c r="AA11"/>
  <c r="AB11"/>
  <c r="AC11"/>
  <c r="AD11"/>
  <c r="AE11"/>
  <c r="AF11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Z12"/>
  <c r="AA12"/>
  <c r="AB12"/>
  <c r="AC12"/>
  <c r="AD12"/>
  <c r="AE12"/>
  <c r="AF12"/>
  <c r="C13"/>
  <c r="D13"/>
  <c r="E13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Y13"/>
  <c r="Z13"/>
  <c r="AA13"/>
  <c r="AB13"/>
  <c r="AC13"/>
  <c r="AD13"/>
  <c r="AE13"/>
  <c r="AF13"/>
  <c r="C14"/>
  <c r="D14"/>
  <c r="E14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C15"/>
  <c r="D15"/>
  <c r="E15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Y15"/>
  <c r="Z15"/>
  <c r="AA15"/>
  <c r="AB15"/>
  <c r="AC15"/>
  <c r="AD15"/>
  <c r="AE15"/>
  <c r="AF15"/>
  <c r="C16"/>
  <c r="D16"/>
  <c r="E16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Y16"/>
  <c r="Z16"/>
  <c r="AA16"/>
  <c r="AB16"/>
  <c r="AC16"/>
  <c r="AD16"/>
  <c r="AE16"/>
  <c r="AF16"/>
  <c r="C17"/>
  <c r="D17"/>
  <c r="E17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Y17"/>
  <c r="Z17"/>
  <c r="AA17"/>
  <c r="AB17"/>
  <c r="AC17"/>
  <c r="AD17"/>
  <c r="AE17"/>
  <c r="AF17"/>
  <c r="C18"/>
  <c r="D18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Y18"/>
  <c r="Z18"/>
  <c r="AA18"/>
  <c r="AB18"/>
  <c r="AC18"/>
  <c r="AD18"/>
  <c r="AE18"/>
  <c r="AF18"/>
  <c r="C19"/>
  <c r="D19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Y19"/>
  <c r="Z19"/>
  <c r="AA19"/>
  <c r="AB19"/>
  <c r="AC19"/>
  <c r="AD19"/>
  <c r="AE19"/>
  <c r="AF19"/>
  <c r="C20"/>
  <c r="D20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Y20"/>
  <c r="Z20"/>
  <c r="AA20"/>
  <c r="AB20"/>
  <c r="AC20"/>
  <c r="AD20"/>
  <c r="AE20"/>
  <c r="AF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Z21"/>
  <c r="AA21"/>
  <c r="AB21"/>
  <c r="AC21"/>
  <c r="AD21"/>
  <c r="AE21"/>
  <c r="AF21"/>
  <c r="C22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Y22"/>
  <c r="Z22"/>
  <c r="AA22"/>
  <c r="AB22"/>
  <c r="AC22"/>
  <c r="AD22"/>
  <c r="AE22"/>
  <c r="AF22"/>
  <c r="C23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Y23"/>
  <c r="Z23"/>
  <c r="AA23"/>
  <c r="AB23"/>
  <c r="AC23"/>
  <c r="AD23"/>
  <c r="AE23"/>
  <c r="AF23"/>
  <c r="C24"/>
  <c r="D24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Y24"/>
  <c r="Z24"/>
  <c r="AA24"/>
  <c r="AB24"/>
  <c r="AC24"/>
  <c r="AD24"/>
  <c r="AE24"/>
  <c r="AF24"/>
  <c r="C25"/>
  <c r="D25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C26"/>
  <c r="D26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C27"/>
  <c r="D27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Y27"/>
  <c r="Z27"/>
  <c r="AA27"/>
  <c r="AB27"/>
  <c r="AC27"/>
  <c r="AD27"/>
  <c r="AE27"/>
  <c r="AF27"/>
  <c r="C28"/>
  <c r="D28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Y28"/>
  <c r="Z28"/>
  <c r="AA28"/>
  <c r="AB28"/>
  <c r="AC28"/>
  <c r="AD28"/>
  <c r="AE28"/>
  <c r="AF28"/>
  <c r="C29"/>
  <c r="D29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C30"/>
  <c r="D30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Y30"/>
  <c r="Z30"/>
  <c r="AA30"/>
  <c r="AB30"/>
  <c r="AC30"/>
  <c r="AD30"/>
  <c r="AE30"/>
  <c r="AF30"/>
  <c r="C31"/>
  <c r="D31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C32"/>
  <c r="D32"/>
  <c r="E3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Y32"/>
  <c r="Z32"/>
  <c r="AA32"/>
  <c r="AB32"/>
  <c r="AC32"/>
  <c r="AD32"/>
  <c r="AE32"/>
  <c r="AF32"/>
  <c r="E5"/>
  <c r="F5"/>
  <c r="G5"/>
  <c r="H5"/>
  <c r="I5"/>
  <c r="J5"/>
  <c r="K5"/>
  <c r="L5"/>
  <c r="M5"/>
  <c r="N5"/>
  <c r="O5"/>
  <c r="P5"/>
  <c r="Q5"/>
  <c r="R5"/>
  <c r="S5"/>
  <c r="T5"/>
  <c r="U5"/>
  <c r="V5"/>
  <c r="W5"/>
  <c r="X5"/>
  <c r="Y5"/>
  <c r="Z5"/>
  <c r="AA5"/>
  <c r="AB5"/>
  <c r="AC5"/>
  <c r="AD5"/>
  <c r="AE5"/>
  <c r="AF5"/>
  <c r="D5"/>
  <c r="C5"/>
  <c r="DB40" i="3"/>
  <c r="CS40"/>
  <c r="CP40"/>
  <c r="CG40"/>
  <c r="BX40"/>
  <c r="BS40"/>
  <c r="BJ40"/>
  <c r="BE40"/>
  <c r="AV40"/>
  <c r="AG40"/>
  <c r="Z40"/>
  <c r="U40"/>
  <c r="C40"/>
  <c r="CS39"/>
  <c r="CP39"/>
  <c r="CG39"/>
  <c r="BX39"/>
  <c r="BS39"/>
  <c r="BJ39"/>
  <c r="BE39"/>
  <c r="AV39"/>
  <c r="AG39"/>
  <c r="Z39"/>
  <c r="U39"/>
  <c r="D39"/>
  <c r="E39"/>
  <c r="F39"/>
  <c r="G39"/>
  <c r="H39"/>
  <c r="I39"/>
  <c r="J39"/>
  <c r="K39"/>
  <c r="L39"/>
  <c r="M39"/>
  <c r="N39"/>
  <c r="O39"/>
  <c r="P39"/>
  <c r="Q39"/>
  <c r="R39"/>
  <c r="S39"/>
  <c r="T39"/>
  <c r="C39"/>
  <c r="V39"/>
  <c r="W39"/>
  <c r="X39"/>
  <c r="Y39"/>
  <c r="AA39"/>
  <c r="AB39"/>
  <c r="AC39"/>
  <c r="AD39"/>
  <c r="AE39"/>
  <c r="AF39"/>
  <c r="AH39"/>
  <c r="AI39"/>
  <c r="AJ39"/>
  <c r="AK39"/>
  <c r="AL39"/>
  <c r="AM39"/>
  <c r="AN39"/>
  <c r="AO39"/>
  <c r="AP39"/>
  <c r="AQ39"/>
  <c r="AR39"/>
  <c r="AS39"/>
  <c r="AT39"/>
  <c r="AU39"/>
  <c r="AW39"/>
  <c r="AX39"/>
  <c r="AY39"/>
  <c r="AZ39"/>
  <c r="BA39"/>
  <c r="BB39"/>
  <c r="BC39"/>
  <c r="BD39"/>
  <c r="BF39"/>
  <c r="BG39"/>
  <c r="BH39"/>
  <c r="BI39"/>
  <c r="BK39"/>
  <c r="BL39"/>
  <c r="BM39"/>
  <c r="BN39"/>
  <c r="BO39"/>
  <c r="BP39"/>
  <c r="BQ39"/>
  <c r="BR39"/>
  <c r="BT39"/>
  <c r="BU39"/>
  <c r="BV39"/>
  <c r="BW39"/>
  <c r="BY39"/>
  <c r="BZ39"/>
  <c r="CA39"/>
  <c r="CB39"/>
  <c r="CC39"/>
  <c r="CD39"/>
  <c r="CE39"/>
  <c r="CF39"/>
  <c r="CH39"/>
  <c r="CI39"/>
  <c r="CJ39"/>
  <c r="CK39"/>
  <c r="CL39"/>
  <c r="CM39"/>
  <c r="CN39"/>
  <c r="CO39"/>
  <c r="CQ39"/>
  <c r="CR39"/>
  <c r="CT39"/>
  <c r="CU39"/>
  <c r="CW39"/>
  <c r="CX39"/>
  <c r="CY39"/>
  <c r="CZ39"/>
  <c r="DA39"/>
  <c r="DB38"/>
  <c r="CV38"/>
  <c r="CS38"/>
  <c r="CP38"/>
  <c r="CG38"/>
  <c r="BX38"/>
  <c r="BS38"/>
  <c r="BJ38"/>
  <c r="BE38"/>
  <c r="AV38"/>
  <c r="AG38"/>
  <c r="Z38"/>
  <c r="U38"/>
  <c r="C38"/>
  <c r="DA38"/>
  <c r="DB37"/>
  <c r="DA37"/>
  <c r="DB36"/>
  <c r="DA36"/>
  <c r="DB35"/>
  <c r="DA35"/>
  <c r="DB34"/>
  <c r="DA34"/>
  <c r="DB33"/>
  <c r="DA33"/>
  <c r="DB32"/>
  <c r="DA32"/>
  <c r="DB31"/>
  <c r="DA31"/>
  <c r="DB30"/>
  <c r="DA30"/>
  <c r="DB29"/>
  <c r="DA29"/>
  <c r="DB28"/>
  <c r="DA28"/>
  <c r="DB27"/>
  <c r="DA27"/>
  <c r="DB26"/>
  <c r="DA26"/>
  <c r="DB25"/>
  <c r="DA25"/>
  <c r="DB24"/>
  <c r="DA24"/>
  <c r="DB23"/>
  <c r="DA23"/>
  <c r="DB22"/>
  <c r="DA22"/>
  <c r="DB21"/>
  <c r="DA21"/>
  <c r="DB20"/>
  <c r="DA20"/>
  <c r="DB19"/>
  <c r="DA19"/>
  <c r="DB18"/>
  <c r="DA18"/>
  <c r="DB17"/>
  <c r="DA17"/>
  <c r="DB16"/>
  <c r="DA16"/>
  <c r="DB15"/>
  <c r="DA15"/>
  <c r="DB14"/>
  <c r="DA14"/>
  <c r="DB13"/>
  <c r="DA13"/>
  <c r="DB12"/>
  <c r="DA12"/>
  <c r="DB11"/>
  <c r="DA11"/>
  <c r="DB10"/>
  <c r="DA10"/>
  <c r="DB9"/>
  <c r="DA9"/>
  <c r="DB8"/>
  <c r="DA8"/>
  <c r="DB7"/>
  <c r="DA7"/>
  <c r="DB6"/>
  <c r="DA6"/>
  <c r="DB5"/>
  <c r="DA5"/>
  <c r="D38" i="1"/>
  <c r="E38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AC38"/>
  <c r="AD38"/>
  <c r="AE38"/>
  <c r="AF38"/>
  <c r="AG38"/>
  <c r="AH38"/>
  <c r="AI38"/>
  <c r="AJ38"/>
  <c r="AK38"/>
  <c r="AL38"/>
  <c r="AM38"/>
  <c r="AN38"/>
  <c r="AO38"/>
  <c r="AP38"/>
  <c r="AQ38"/>
  <c r="AR38"/>
  <c r="AS38"/>
  <c r="AT38"/>
  <c r="AU38"/>
  <c r="AV38"/>
  <c r="AW38"/>
  <c r="AX38"/>
  <c r="AY38"/>
  <c r="AZ38"/>
  <c r="BA38"/>
  <c r="BB38"/>
  <c r="BC38"/>
  <c r="BD38"/>
  <c r="BE38"/>
  <c r="BF38"/>
  <c r="BG38"/>
  <c r="BH38"/>
  <c r="BI38"/>
  <c r="BJ38"/>
  <c r="BK38"/>
  <c r="BL38"/>
  <c r="BM38"/>
  <c r="BN38"/>
  <c r="BO38"/>
  <c r="BP38"/>
  <c r="BQ38"/>
  <c r="BR38"/>
  <c r="BS38"/>
  <c r="BT38"/>
  <c r="BU38"/>
  <c r="BV38"/>
  <c r="BW38"/>
  <c r="BX38"/>
  <c r="BY38"/>
  <c r="BZ38"/>
  <c r="CA38"/>
  <c r="CB38"/>
  <c r="CC38"/>
  <c r="CD38"/>
  <c r="CE38"/>
  <c r="CF38"/>
  <c r="CG38"/>
  <c r="CH38"/>
  <c r="CI38"/>
  <c r="CJ38"/>
  <c r="CK38"/>
  <c r="CL38"/>
  <c r="C38"/>
  <c r="AF38" i="2" l="1"/>
  <c r="AE37"/>
  <c r="AF36"/>
  <c r="AE38"/>
  <c r="AF34"/>
  <c r="AF37"/>
  <c r="AF35"/>
  <c r="AE35"/>
  <c r="AE36"/>
  <c r="AE34"/>
  <c r="J39"/>
  <c r="O33"/>
  <c r="AB39"/>
  <c r="P39"/>
  <c r="P33"/>
  <c r="M33"/>
  <c r="G33"/>
  <c r="Z39"/>
  <c r="X33"/>
  <c r="W33"/>
  <c r="AC33"/>
  <c r="Y33"/>
  <c r="U33"/>
  <c r="Q33"/>
  <c r="I33"/>
  <c r="L39"/>
  <c r="W39"/>
  <c r="R39"/>
  <c r="Y39"/>
  <c r="Q39"/>
  <c r="I39"/>
  <c r="H33"/>
  <c r="S39"/>
  <c r="E33"/>
  <c r="G39"/>
  <c r="AB33"/>
  <c r="T33"/>
  <c r="L33"/>
  <c r="D33"/>
  <c r="AC39"/>
  <c r="U39"/>
  <c r="M39"/>
  <c r="E39"/>
  <c r="X39"/>
  <c r="T39"/>
  <c r="H39"/>
  <c r="D39"/>
  <c r="AA39"/>
  <c r="O39"/>
  <c r="K39"/>
  <c r="AD39"/>
  <c r="V39"/>
  <c r="N39"/>
  <c r="F39"/>
  <c r="AA33"/>
  <c r="S33"/>
  <c r="K33"/>
  <c r="C39"/>
  <c r="AD33"/>
  <c r="Z33"/>
  <c r="V33"/>
  <c r="R33"/>
  <c r="N33"/>
  <c r="J33"/>
  <c r="F33"/>
  <c r="C33"/>
  <c r="DB39" i="3"/>
  <c r="AB41" i="2" l="1"/>
  <c r="AE39"/>
  <c r="C41"/>
  <c r="J41"/>
  <c r="L41"/>
  <c r="O41"/>
  <c r="Y41"/>
  <c r="AF39"/>
  <c r="I41"/>
  <c r="P41"/>
  <c r="S41"/>
  <c r="Q41"/>
  <c r="W41"/>
  <c r="G41"/>
  <c r="U41"/>
  <c r="H41"/>
  <c r="M41"/>
  <c r="X41"/>
  <c r="Z41"/>
  <c r="AF33"/>
  <c r="AC41"/>
  <c r="R41"/>
  <c r="AE33"/>
  <c r="E41"/>
  <c r="V41"/>
  <c r="T41"/>
  <c r="N41"/>
  <c r="AA41"/>
  <c r="D41"/>
  <c r="K41"/>
  <c r="AD41"/>
  <c r="F41"/>
  <c r="AE41" l="1"/>
  <c r="AF41"/>
</calcChain>
</file>

<file path=xl/sharedStrings.xml><?xml version="1.0" encoding="utf-8"?>
<sst xmlns="http://schemas.openxmlformats.org/spreadsheetml/2006/main" count="403" uniqueCount="130">
  <si>
    <t>0102</t>
  </si>
  <si>
    <t>0103</t>
  </si>
  <si>
    <t>0104</t>
  </si>
  <si>
    <t>0105</t>
  </si>
  <si>
    <t>0106</t>
  </si>
  <si>
    <t>0107</t>
  </si>
  <si>
    <t>0111</t>
  </si>
  <si>
    <t>0113</t>
  </si>
  <si>
    <t>0203</t>
  </si>
  <si>
    <t>0204</t>
  </si>
  <si>
    <t>0309</t>
  </si>
  <si>
    <t>0310</t>
  </si>
  <si>
    <t>0314</t>
  </si>
  <si>
    <t>0401</t>
  </si>
  <si>
    <t>0406</t>
  </si>
  <si>
    <t>0407</t>
  </si>
  <si>
    <t>0408</t>
  </si>
  <si>
    <t>0409</t>
  </si>
  <si>
    <t>0410</t>
  </si>
  <si>
    <t>0412</t>
  </si>
  <si>
    <t>0501</t>
  </si>
  <si>
    <t>0502</t>
  </si>
  <si>
    <t>0503</t>
  </si>
  <si>
    <t>0505</t>
  </si>
  <si>
    <t>0602</t>
  </si>
  <si>
    <t>0605</t>
  </si>
  <si>
    <t>0701</t>
  </si>
  <si>
    <t>0702</t>
  </si>
  <si>
    <t>0707</t>
  </si>
  <si>
    <t>0709</t>
  </si>
  <si>
    <t>0801</t>
  </si>
  <si>
    <t>0804</t>
  </si>
  <si>
    <t>1001</t>
  </si>
  <si>
    <t>1003</t>
  </si>
  <si>
    <t>1004</t>
  </si>
  <si>
    <t>1006</t>
  </si>
  <si>
    <t>1101</t>
  </si>
  <si>
    <t>1102</t>
  </si>
  <si>
    <t>1103</t>
  </si>
  <si>
    <t>1105</t>
  </si>
  <si>
    <t>1202</t>
  </si>
  <si>
    <t>1301</t>
  </si>
  <si>
    <t>1401</t>
  </si>
  <si>
    <t>1403</t>
  </si>
  <si>
    <t>Беловский район</t>
  </si>
  <si>
    <t>Большесолдатский район</t>
  </si>
  <si>
    <t>г.Железногорск</t>
  </si>
  <si>
    <t>Глушковский район</t>
  </si>
  <si>
    <t>г.Курск</t>
  </si>
  <si>
    <t>г.Курчатов</t>
  </si>
  <si>
    <t>г.Льгов</t>
  </si>
  <si>
    <t>г.Щигры</t>
  </si>
  <si>
    <t>Горшеченский район</t>
  </si>
  <si>
    <t>Дмитриевский район</t>
  </si>
  <si>
    <t>Железногорский район</t>
  </si>
  <si>
    <t>Золотухинский район</t>
  </si>
  <si>
    <t>Касторенский район</t>
  </si>
  <si>
    <t>Конышевский район</t>
  </si>
  <si>
    <t>Кореневский район</t>
  </si>
  <si>
    <t>Курский район</t>
  </si>
  <si>
    <t>Курчатовский район</t>
  </si>
  <si>
    <t>Льговский район</t>
  </si>
  <si>
    <t>Мантуровский район</t>
  </si>
  <si>
    <t>Медвенский район</t>
  </si>
  <si>
    <t>Обоянский район</t>
  </si>
  <si>
    <t>Октябрьский район</t>
  </si>
  <si>
    <t>Поныровский район</t>
  </si>
  <si>
    <t>Пристенский район</t>
  </si>
  <si>
    <t>Рыльский район</t>
  </si>
  <si>
    <t>Советский район</t>
  </si>
  <si>
    <t>Солнцевский район</t>
  </si>
  <si>
    <t>Суджанский район</t>
  </si>
  <si>
    <t>Тимский район</t>
  </si>
  <si>
    <t>Фатежский район</t>
  </si>
  <si>
    <t>Хомутовский район</t>
  </si>
  <si>
    <t>Черемисиновский район</t>
  </si>
  <si>
    <t>Щигровский район</t>
  </si>
  <si>
    <t>ИСПОЛНЕНИЕ МЕСТНЫХ БЮДЖЕТОВ ЗА ПЕРВОЕ ПОЛУГОДИЕ 2015 Г.</t>
  </si>
  <si>
    <t>Наименование</t>
  </si>
  <si>
    <t xml:space="preserve">Утверждено в бюджете </t>
  </si>
  <si>
    <t>Исполнение  бюджета по состоянию на 01.07.2015г.</t>
  </si>
  <si>
    <t>ИСПОЛНЕНИЕ КОНСОЛИДИРОВАННЫХ БЮДЖЕТОВ РАЙОНОВ И ГОРОДСКИХ ОКРУГОВ ЗА ПЕРВОЕ ПОЛУГОДИЕ 2015 Г.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</si>
  <si>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</si>
  <si>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</si>
  <si>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</si>
  <si>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</si>
  <si>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</si>
  <si>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</si>
  <si>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</si>
  <si>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</si>
  <si>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Прочие межбюджетные трансферты общего характера</t>
  </si>
  <si>
    <t>ВСЕГО РАСХОДЫ</t>
  </si>
  <si>
    <t>в рублях</t>
  </si>
  <si>
    <t>0100 исполнение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</si>
  <si>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</si>
  <si>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</si>
  <si>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</si>
  <si>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</si>
  <si>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</si>
  <si>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</si>
  <si>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</si>
  <si>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</si>
  <si>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</si>
  <si>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</si>
  <si>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</si>
  <si>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Обслуживание государственного и муниципального долга</t>
  </si>
  <si>
    <t>Межбюджетные трансферты общего характера бюджетам бюджетной системы Российской Федерации</t>
  </si>
  <si>
    <t>Расходы местных бюджетов за I полугодие 2015 года в разрезе отраслей</t>
  </si>
  <si>
    <t>годовые назначения</t>
  </si>
  <si>
    <t>фактически исполнено</t>
  </si>
  <si>
    <t>ОБЩЕГОСУДАРСТВЕННЫЕ ВОПРОСЫ (РЗ 0100)</t>
  </si>
  <si>
    <t>НАЦИОНАЛЬНАЯ ОБОРОНА (РЗ 0200)</t>
  </si>
  <si>
    <t>НАЦИОНАЛЬНАЯ БЕЗОПАСНОСТЬ И ПРАВООХРАНИТЕЛЬНАЯ ДЕЯТЕЛЬНОСТЬ (РЗ 0300)</t>
  </si>
  <si>
    <t>ЖИЛИЩНО-КОММУНАЛЬНОЕ ХОЗЯЙСТВО (РЗ 0500)</t>
  </si>
  <si>
    <t>ОХРАНА ОКРУЖАЮЩЕЙ СРЕДЫ (РЗ 0600)</t>
  </si>
  <si>
    <t>Всего местные бюджеты</t>
  </si>
  <si>
    <t>СОЦИАЛЬНАЯ ПОЛИТИКА (РЗ 1000)</t>
  </si>
  <si>
    <t>ФИЗИЧЕСКАЯ КУЛЬТУРА И СПОРТ (РЗ 1100)</t>
  </si>
  <si>
    <t>СРЕДСТВА МАССОВОЙ ИНФОРМАЦИИ (РЗ 1200)</t>
  </si>
  <si>
    <t>ОБСЛУЖИВАНИЕ ГОСУДАРСТВЕННОГО И МУНИЦИПАЛЬНОГО ДОЛГА (РЗ 1300)</t>
  </si>
  <si>
    <t>МЕЖБЮДЖЕТНЫЕ ТРАНСФЕРТЫ ОБЩЕГО ХАРАКТЕРА БЮДЖЕТАМ БЮДЖЕТНОЙ СИСТЕМЫ РОССИЙСКОЙ ФЕДЕРАЦИИ (РЗ 1400)</t>
  </si>
  <si>
    <t>Итого города</t>
  </si>
  <si>
    <t>Итого муниципальные районы</t>
  </si>
  <si>
    <t>Итого по поселениям</t>
  </si>
  <si>
    <t>тыс. рублей</t>
  </si>
  <si>
    <t>НАЦИОНАЛЬНАЯ ЭКОНОМИКА
(РЗ 0400)</t>
  </si>
  <si>
    <t>КУЛЬТУРА, КИНЕМАТОГРАФИЯ
(РЗ 0800)</t>
  </si>
  <si>
    <t>ЗДРАВООХРАНЕНИЕ
(РЗ 0900)</t>
  </si>
  <si>
    <t>ОБРАЗОВАНИЕ 
(РЗ 0700)</t>
  </si>
  <si>
    <t>Исполнение бюджетов муниципальных образований Курской области по расходам в разрезе разделов бюджетной классификации на 01.08.2025</t>
  </si>
</sst>
</file>

<file path=xl/styles.xml><?xml version="1.0" encoding="utf-8"?>
<styleSheet xmlns="http://schemas.openxmlformats.org/spreadsheetml/2006/main">
  <numFmts count="2">
    <numFmt numFmtId="164" formatCode="[$-10419]###\ ###\ ###\ ###\ ##0.00"/>
    <numFmt numFmtId="165" formatCode="#,##0.0"/>
  </numFmts>
  <fonts count="20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rgb="FF000000"/>
      <name val="Calibri"/>
      <family val="2"/>
      <scheme val="minor"/>
    </font>
    <font>
      <b/>
      <sz val="11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4"/>
      <name val="Calibri"/>
      <family val="2"/>
      <charset val="204"/>
    </font>
    <font>
      <sz val="11"/>
      <name val="Calibri"/>
      <family val="2"/>
      <charset val="204"/>
    </font>
    <font>
      <b/>
      <sz val="10"/>
      <name val="Arial"/>
      <family val="2"/>
      <charset val="204"/>
    </font>
    <font>
      <b/>
      <sz val="20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4">
    <xf numFmtId="0" fontId="1" fillId="0" borderId="0" xfId="0" applyFont="1" applyFill="1" applyBorder="1"/>
    <xf numFmtId="0" fontId="1" fillId="0" borderId="2" xfId="1" applyNumberFormat="1" applyFont="1" applyFill="1" applyBorder="1" applyAlignment="1">
      <alignment vertical="top" wrapText="1"/>
    </xf>
    <xf numFmtId="0" fontId="2" fillId="0" borderId="1" xfId="1" applyNumberFormat="1" applyFont="1" applyFill="1" applyBorder="1" applyAlignment="1">
      <alignment horizontal="center" vertical="center" wrapText="1" readingOrder="1"/>
    </xf>
    <xf numFmtId="164" fontId="3" fillId="0" borderId="1" xfId="1" applyNumberFormat="1" applyFont="1" applyFill="1" applyBorder="1" applyAlignment="1">
      <alignment horizontal="right" vertical="center" wrapText="1" readingOrder="1"/>
    </xf>
    <xf numFmtId="0" fontId="3" fillId="0" borderId="1" xfId="1" applyNumberFormat="1" applyFont="1" applyFill="1" applyBorder="1" applyAlignment="1">
      <alignment horizontal="right" vertical="center" wrapText="1" readingOrder="1"/>
    </xf>
    <xf numFmtId="164" fontId="1" fillId="0" borderId="0" xfId="0" applyNumberFormat="1" applyFont="1" applyFill="1" applyBorder="1"/>
    <xf numFmtId="4" fontId="5" fillId="0" borderId="6" xfId="0" applyNumberFormat="1" applyFont="1" applyFill="1" applyBorder="1"/>
    <xf numFmtId="0" fontId="5" fillId="3" borderId="0" xfId="0" applyFont="1" applyFill="1" applyBorder="1"/>
    <xf numFmtId="0" fontId="5" fillId="0" borderId="0" xfId="0" applyFont="1" applyFill="1" applyBorder="1"/>
    <xf numFmtId="0" fontId="6" fillId="3" borderId="1" xfId="1" applyNumberFormat="1" applyFont="1" applyFill="1" applyBorder="1" applyAlignment="1">
      <alignment horizontal="center" vertical="center" wrapText="1" readingOrder="1"/>
    </xf>
    <xf numFmtId="0" fontId="6" fillId="3" borderId="6" xfId="1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8" fillId="0" borderId="0" xfId="0" applyFont="1" applyFill="1" applyBorder="1"/>
    <xf numFmtId="0" fontId="6" fillId="3" borderId="4" xfId="1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49" fontId="6" fillId="3" borderId="1" xfId="1" applyNumberFormat="1" applyFont="1" applyFill="1" applyBorder="1" applyAlignment="1">
      <alignment horizontal="center" vertical="center" wrapText="1" readingOrder="1"/>
    </xf>
    <xf numFmtId="2" fontId="1" fillId="0" borderId="0" xfId="0" applyNumberFormat="1" applyFont="1" applyFill="1" applyBorder="1"/>
    <xf numFmtId="0" fontId="6" fillId="3" borderId="2" xfId="1" applyNumberFormat="1" applyFont="1" applyFill="1" applyBorder="1" applyAlignment="1">
      <alignment horizontal="center" vertical="center" wrapText="1" readingOrder="1"/>
    </xf>
    <xf numFmtId="0" fontId="2" fillId="0" borderId="5" xfId="1" applyNumberFormat="1" applyFont="1" applyFill="1" applyBorder="1" applyAlignment="1">
      <alignment horizontal="center" vertical="center" wrapText="1" readingOrder="1"/>
    </xf>
    <xf numFmtId="49" fontId="9" fillId="3" borderId="4" xfId="1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5" fillId="5" borderId="0" xfId="0" applyFont="1" applyFill="1" applyBorder="1"/>
    <xf numFmtId="0" fontId="14" fillId="5" borderId="6" xfId="1" applyNumberFormat="1" applyFont="1" applyFill="1" applyBorder="1" applyAlignment="1">
      <alignment horizontal="center" vertical="center" wrapText="1" readingOrder="1"/>
    </xf>
    <xf numFmtId="0" fontId="11" fillId="0" borderId="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7" fillId="0" borderId="6" xfId="1" applyNumberFormat="1" applyFont="1" applyFill="1" applyBorder="1" applyAlignment="1">
      <alignment horizontal="left" vertical="center" wrapText="1" readingOrder="1"/>
    </xf>
    <xf numFmtId="0" fontId="15" fillId="7" borderId="6" xfId="0" applyFont="1" applyFill="1" applyBorder="1"/>
    <xf numFmtId="0" fontId="16" fillId="7" borderId="6" xfId="1" applyNumberFormat="1" applyFont="1" applyFill="1" applyBorder="1" applyAlignment="1">
      <alignment horizontal="left" vertical="center" wrapText="1" readingOrder="1"/>
    </xf>
    <xf numFmtId="0" fontId="11" fillId="7" borderId="6" xfId="0" applyFont="1" applyFill="1" applyBorder="1"/>
    <xf numFmtId="0" fontId="15" fillId="7" borderId="6" xfId="1" applyNumberFormat="1" applyFont="1" applyFill="1" applyBorder="1" applyAlignment="1">
      <alignment vertical="top" wrapText="1"/>
    </xf>
    <xf numFmtId="0" fontId="11" fillId="5" borderId="0" xfId="0" applyFont="1" applyFill="1" applyBorder="1"/>
    <xf numFmtId="4" fontId="11" fillId="0" borderId="0" xfId="0" applyNumberFormat="1" applyFont="1" applyFill="1" applyBorder="1"/>
    <xf numFmtId="2" fontId="11" fillId="0" borderId="0" xfId="0" applyNumberFormat="1" applyFont="1" applyFill="1" applyBorder="1"/>
    <xf numFmtId="0" fontId="13" fillId="2" borderId="0" xfId="1" applyNumberFormat="1" applyFont="1" applyFill="1" applyBorder="1" applyAlignment="1">
      <alignment horizontal="center" vertical="center" wrapText="1" readingOrder="1"/>
    </xf>
    <xf numFmtId="165" fontId="13" fillId="0" borderId="6" xfId="1" applyNumberFormat="1" applyFont="1" applyFill="1" applyBorder="1" applyAlignment="1">
      <alignment horizontal="center" vertical="center" wrapText="1" readingOrder="1"/>
    </xf>
    <xf numFmtId="165" fontId="14" fillId="7" borderId="6" xfId="1" applyNumberFormat="1" applyFont="1" applyFill="1" applyBorder="1" applyAlignment="1">
      <alignment horizontal="center" vertical="center" wrapText="1" readingOrder="1"/>
    </xf>
    <xf numFmtId="4" fontId="19" fillId="0" borderId="0" xfId="0" applyNumberFormat="1" applyFont="1" applyFill="1" applyBorder="1"/>
    <xf numFmtId="0" fontId="2" fillId="2" borderId="1" xfId="1" applyNumberFormat="1" applyFont="1" applyFill="1" applyBorder="1" applyAlignment="1">
      <alignment horizontal="center" vertical="center" wrapText="1" readingOrder="1"/>
    </xf>
    <xf numFmtId="0" fontId="1" fillId="0" borderId="2" xfId="1" applyNumberFormat="1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/>
    </xf>
    <xf numFmtId="0" fontId="3" fillId="0" borderId="4" xfId="1" applyNumberFormat="1" applyFont="1" applyFill="1" applyBorder="1" applyAlignment="1">
      <alignment horizontal="center" vertical="center" wrapText="1" readingOrder="1"/>
    </xf>
    <xf numFmtId="0" fontId="3" fillId="0" borderId="5" xfId="1" applyNumberFormat="1" applyFont="1" applyFill="1" applyBorder="1" applyAlignment="1">
      <alignment horizontal="center" vertical="center" wrapText="1" readingOrder="1"/>
    </xf>
    <xf numFmtId="0" fontId="13" fillId="2" borderId="0" xfId="1" applyNumberFormat="1" applyFont="1" applyFill="1" applyBorder="1" applyAlignment="1">
      <alignment horizontal="center" vertical="center" wrapText="1" readingOrder="1"/>
    </xf>
    <xf numFmtId="0" fontId="18" fillId="5" borderId="8" xfId="1" applyNumberFormat="1" applyFont="1" applyFill="1" applyBorder="1" applyAlignment="1">
      <alignment horizontal="center" vertical="center" wrapText="1"/>
    </xf>
    <xf numFmtId="0" fontId="18" fillId="5" borderId="9" xfId="1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/>
    </xf>
    <xf numFmtId="0" fontId="14" fillId="6" borderId="6" xfId="1" applyNumberFormat="1" applyFont="1" applyFill="1" applyBorder="1" applyAlignment="1">
      <alignment horizontal="center" vertical="center" wrapText="1" readingOrder="1"/>
    </xf>
    <xf numFmtId="0" fontId="15" fillId="5" borderId="6" xfId="1" applyNumberFormat="1" applyFont="1" applyFill="1" applyBorder="1" applyAlignment="1">
      <alignment vertical="top" wrapText="1"/>
    </xf>
    <xf numFmtId="0" fontId="14" fillId="0" borderId="0" xfId="1" applyNumberFormat="1" applyFont="1" applyFill="1" applyBorder="1" applyAlignment="1">
      <alignment horizontal="center" vertical="center" wrapText="1" readingOrder="1"/>
    </xf>
    <xf numFmtId="0" fontId="15" fillId="5" borderId="6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6" fillId="5" borderId="6" xfId="1" applyNumberFormat="1" applyFont="1" applyFill="1" applyBorder="1" applyAlignment="1">
      <alignment horizontal="center" vertical="center" wrapText="1" readingOrder="1"/>
    </xf>
    <xf numFmtId="0" fontId="7" fillId="0" borderId="3" xfId="0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 vertical="center" wrapText="1" readingOrder="1"/>
    </xf>
    <xf numFmtId="0" fontId="6" fillId="3" borderId="7" xfId="1" applyNumberFormat="1" applyFont="1" applyFill="1" applyBorder="1" applyAlignment="1">
      <alignment horizontal="center" vertical="center" wrapText="1" readingOrder="1"/>
    </xf>
    <xf numFmtId="0" fontId="6" fillId="4" borderId="1" xfId="1" applyNumberFormat="1" applyFont="1" applyFill="1" applyBorder="1" applyAlignment="1">
      <alignment horizontal="center" vertical="center" wrapText="1" readingOrder="1"/>
    </xf>
    <xf numFmtId="0" fontId="5" fillId="3" borderId="2" xfId="1" applyNumberFormat="1" applyFont="1" applyFill="1" applyBorder="1" applyAlignment="1">
      <alignment vertical="top" wrapText="1"/>
    </xf>
    <xf numFmtId="0" fontId="6" fillId="4" borderId="2" xfId="1" applyNumberFormat="1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otX val="30"/>
      <c:rotY val="160"/>
      <c:perspective val="30"/>
    </c:view3D>
    <c:plotArea>
      <c:layout/>
      <c:pie3DChart>
        <c:varyColors val="1"/>
        <c:ser>
          <c:idx val="0"/>
          <c:order val="0"/>
          <c:dPt>
            <c:idx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6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9"/>
            <c:spPr>
              <a:solidFill>
                <a:srgbClr val="FFFF00"/>
              </a:solidFill>
            </c:spPr>
          </c:dPt>
          <c:dLbls>
            <c:numFmt formatCode="0.00%" sourceLinked="0"/>
            <c:showVal val="1"/>
            <c:showLeaderLines val="1"/>
          </c:dLbls>
          <c:cat>
            <c:strRef>
              <c:f>диаграмма!$C$4:$CV$4</c:f>
              <c:strCache>
                <c:ptCount val="13"/>
                <c:pt idx="0">
                  <c:v>Общегосударственные вопросы</c:v>
                </c:pt>
                <c:pt idx="1">
                  <c:v>Национальная оборона</c:v>
                </c:pt>
                <c:pt idx="2">
                  <c:v>Национальная безопасность и правоохранительная деятельность</c:v>
                </c:pt>
                <c:pt idx="3">
                  <c:v>Национальная экономика</c:v>
                </c:pt>
                <c:pt idx="4">
                  <c:v>Жилищно-коммунальное хозяйство</c:v>
                </c:pt>
                <c:pt idx="5">
                  <c:v>Охрана окружающей среды</c:v>
                </c:pt>
                <c:pt idx="6">
                  <c:v>Образование</c:v>
                </c:pt>
                <c:pt idx="7">
                  <c:v>Культура, кинематография</c:v>
                </c:pt>
                <c:pt idx="8">
                  <c:v>Социальная политика</c:v>
                </c:pt>
                <c:pt idx="9">
                  <c:v>Физическая культура и спорт</c:v>
                </c:pt>
                <c:pt idx="10">
                  <c:v>Средства массовой информации</c:v>
                </c:pt>
                <c:pt idx="11">
                  <c:v>Обслуживание государственного и муниципального долга</c:v>
                </c:pt>
                <c:pt idx="12">
                  <c:v>Межбюджетные трансферты общего характера бюджетам бюджетной системы Российской Федерации</c:v>
                </c:pt>
              </c:strCache>
            </c:strRef>
          </c:cat>
          <c:val>
            <c:numRef>
              <c:f>диаграмма!$C$39:$CV$39</c:f>
              <c:numCache>
                <c:formatCode>[$-10419]###\ ###\ ###\ ###\ ##0.00</c:formatCode>
                <c:ptCount val="13"/>
                <c:pt idx="0" formatCode="0.00">
                  <c:v>0.10909422296574842</c:v>
                </c:pt>
                <c:pt idx="1">
                  <c:v>8.7198193264449264E-4</c:v>
                </c:pt>
                <c:pt idx="2">
                  <c:v>5.6389330322294384E-3</c:v>
                </c:pt>
                <c:pt idx="3">
                  <c:v>3.3815639369233409E-2</c:v>
                </c:pt>
                <c:pt idx="4">
                  <c:v>4.2763364191461019E-2</c:v>
                </c:pt>
                <c:pt idx="5">
                  <c:v>7.4368961156374611E-4</c:v>
                </c:pt>
                <c:pt idx="6">
                  <c:v>0.61062141455203489</c:v>
                </c:pt>
                <c:pt idx="7">
                  <c:v>5.3569194594292574E-2</c:v>
                </c:pt>
                <c:pt idx="8">
                  <c:v>0.13134421002540272</c:v>
                </c:pt>
                <c:pt idx="9">
                  <c:v>4.9762643276003186E-3</c:v>
                </c:pt>
                <c:pt idx="10">
                  <c:v>8.9263414737064434E-4</c:v>
                </c:pt>
                <c:pt idx="11">
                  <c:v>5.6684512504185007E-3</c:v>
                </c:pt>
              </c:numCache>
            </c:numRef>
          </c:val>
        </c:ser>
      </c:pie3DChart>
    </c:plotArea>
    <c:legend>
      <c:legendPos val="r"/>
      <c:layout>
        <c:manualLayout>
          <c:xMode val="edge"/>
          <c:yMode val="edge"/>
          <c:x val="0.64938379792165057"/>
          <c:y val="6.7359269452561502E-2"/>
          <c:w val="0.34130304724715038"/>
          <c:h val="0.85690840026943538"/>
        </c:manualLayout>
      </c:layout>
      <c:txPr>
        <a:bodyPr/>
        <a:lstStyle/>
        <a:p>
          <a:pPr rtl="0">
            <a:defRPr sz="1000" kern="0" spc="0" normalizeH="0" baseline="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342901</xdr:colOff>
      <xdr:row>41</xdr:row>
      <xdr:rowOff>114299</xdr:rowOff>
    </xdr:from>
    <xdr:to>
      <xdr:col>75</xdr:col>
      <xdr:colOff>762001</xdr:colOff>
      <xdr:row>71</xdr:row>
      <xdr:rowOff>161925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14</xdr:col>
      <xdr:colOff>9525</xdr:colOff>
      <xdr:row>33</xdr:row>
      <xdr:rowOff>9525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1000"/>
          <a:ext cx="8543925" cy="59150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/>
      <sheetData sheetId="1">
        <row r="4">
          <cell r="CV4">
            <v>165818.46405000001</v>
          </cell>
          <cell r="CW4">
            <v>46190.548909999998</v>
          </cell>
          <cell r="CX4">
            <v>0</v>
          </cell>
          <cell r="CY4">
            <v>0</v>
          </cell>
          <cell r="CZ4">
            <v>11962</v>
          </cell>
          <cell r="DA4">
            <v>1472.6834699999999</v>
          </cell>
          <cell r="DB4">
            <v>143855.75</v>
          </cell>
          <cell r="DC4">
            <v>16052.858259999999</v>
          </cell>
          <cell r="DD4">
            <v>6506.2030400000003</v>
          </cell>
          <cell r="DE4">
            <v>1899.4194399999999</v>
          </cell>
          <cell r="DF4">
            <v>0</v>
          </cell>
          <cell r="DG4">
            <v>0</v>
          </cell>
          <cell r="DH4">
            <v>428127.55054000003</v>
          </cell>
          <cell r="DI4">
            <v>223646.15018</v>
          </cell>
          <cell r="DJ4">
            <v>52167.095000000001</v>
          </cell>
          <cell r="DK4">
            <v>10199.302380000001</v>
          </cell>
          <cell r="DL4">
            <v>1521.3989999999999</v>
          </cell>
          <cell r="DM4">
            <v>375.10599999999999</v>
          </cell>
          <cell r="DN4">
            <v>44864.328000000001</v>
          </cell>
          <cell r="DO4">
            <v>16500.956100000003</v>
          </cell>
          <cell r="DP4">
            <v>14265</v>
          </cell>
          <cell r="DQ4">
            <v>4339.5920199999991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11126.767</v>
          </cell>
          <cell r="DW4">
            <v>5323.9549999999999</v>
          </cell>
          <cell r="DX4">
            <v>880214.55663000001</v>
          </cell>
          <cell r="DY4">
            <v>326000.57176000008</v>
          </cell>
        </row>
        <row r="5">
          <cell r="CV5">
            <v>139724.28534</v>
          </cell>
          <cell r="CW5">
            <v>28996.986230000006</v>
          </cell>
          <cell r="CX5">
            <v>0</v>
          </cell>
          <cell r="CY5">
            <v>0</v>
          </cell>
          <cell r="CZ5">
            <v>1268</v>
          </cell>
          <cell r="DA5">
            <v>0</v>
          </cell>
          <cell r="DB5">
            <v>57711.639020000002</v>
          </cell>
          <cell r="DC5">
            <v>27590.281449999999</v>
          </cell>
          <cell r="DD5">
            <v>1000</v>
          </cell>
          <cell r="DE5">
            <v>0</v>
          </cell>
          <cell r="DF5">
            <v>51.054000000000002</v>
          </cell>
          <cell r="DG5">
            <v>0</v>
          </cell>
          <cell r="DH5">
            <v>309199.09899999999</v>
          </cell>
          <cell r="DI5">
            <v>166494.39305000001</v>
          </cell>
          <cell r="DJ5">
            <v>24519.238000000001</v>
          </cell>
          <cell r="DK5">
            <v>10827.281999999999</v>
          </cell>
          <cell r="DL5">
            <v>202.76</v>
          </cell>
          <cell r="DM5">
            <v>0</v>
          </cell>
          <cell r="DN5">
            <v>31708.044000000002</v>
          </cell>
          <cell r="DO5">
            <v>19725.31221</v>
          </cell>
          <cell r="DP5">
            <v>4791.5339999999997</v>
          </cell>
          <cell r="DQ5">
            <v>2129.6121400000002</v>
          </cell>
          <cell r="DR5">
            <v>0</v>
          </cell>
          <cell r="DS5">
            <v>0</v>
          </cell>
          <cell r="DT5">
            <v>0</v>
          </cell>
          <cell r="DU5">
            <v>0</v>
          </cell>
          <cell r="DV5">
            <v>6612.3559999999998</v>
          </cell>
          <cell r="DW5">
            <v>3853.2660000000001</v>
          </cell>
          <cell r="DX5">
            <v>576788.00936000003</v>
          </cell>
          <cell r="DY5">
            <v>259617.13308000003</v>
          </cell>
        </row>
        <row r="6">
          <cell r="CV6">
            <v>75819.888630000001</v>
          </cell>
          <cell r="CW6">
            <v>38752.561900000008</v>
          </cell>
          <cell r="CX6">
            <v>0</v>
          </cell>
          <cell r="CY6">
            <v>0</v>
          </cell>
          <cell r="CZ6">
            <v>214.8</v>
          </cell>
          <cell r="DA6">
            <v>4.24</v>
          </cell>
          <cell r="DB6">
            <v>18791.59246</v>
          </cell>
          <cell r="DC6">
            <v>0</v>
          </cell>
          <cell r="DD6">
            <v>15</v>
          </cell>
          <cell r="DE6">
            <v>0</v>
          </cell>
          <cell r="DF6">
            <v>72.209999999999994</v>
          </cell>
          <cell r="DG6">
            <v>0</v>
          </cell>
          <cell r="DH6">
            <v>507008.89025</v>
          </cell>
          <cell r="DI6">
            <v>266658.24549</v>
          </cell>
          <cell r="DJ6">
            <v>39624.282100000004</v>
          </cell>
          <cell r="DK6">
            <v>16001.72467</v>
          </cell>
          <cell r="DL6">
            <v>1501.123</v>
          </cell>
          <cell r="DM6">
            <v>0</v>
          </cell>
          <cell r="DN6">
            <v>40281.67</v>
          </cell>
          <cell r="DO6">
            <v>17197.483989999997</v>
          </cell>
          <cell r="DP6">
            <v>5902.1890000000003</v>
          </cell>
          <cell r="DQ6">
            <v>2689.0527900000002</v>
          </cell>
          <cell r="DR6">
            <v>0</v>
          </cell>
          <cell r="DS6">
            <v>0</v>
          </cell>
          <cell r="DT6">
            <v>0</v>
          </cell>
          <cell r="DU6">
            <v>0</v>
          </cell>
          <cell r="DV6">
            <v>12501.986999999999</v>
          </cell>
          <cell r="DW6">
            <v>8334.6730000000007</v>
          </cell>
          <cell r="DX6">
            <v>701733.63243999996</v>
          </cell>
          <cell r="DY6">
            <v>349637.98184000002</v>
          </cell>
        </row>
        <row r="7">
          <cell r="CV7">
            <v>100697.76784999999</v>
          </cell>
          <cell r="CW7">
            <v>63600.840730000004</v>
          </cell>
          <cell r="CX7">
            <v>0</v>
          </cell>
          <cell r="CY7">
            <v>0</v>
          </cell>
          <cell r="CZ7">
            <v>4962.8370999999997</v>
          </cell>
          <cell r="DA7">
            <v>4013.7611000000002</v>
          </cell>
          <cell r="DB7">
            <v>24946.619200000001</v>
          </cell>
          <cell r="DC7">
            <v>10942.092409999999</v>
          </cell>
          <cell r="DD7">
            <v>15769.39215</v>
          </cell>
          <cell r="DE7">
            <v>4791.54576</v>
          </cell>
          <cell r="DF7">
            <v>0</v>
          </cell>
          <cell r="DG7">
            <v>0</v>
          </cell>
          <cell r="DH7">
            <v>515661.16574999999</v>
          </cell>
          <cell r="DI7">
            <v>279805.09412999998</v>
          </cell>
          <cell r="DJ7">
            <v>78403.151140000002</v>
          </cell>
          <cell r="DK7">
            <v>46694.429200000006</v>
          </cell>
          <cell r="DL7">
            <v>1470.7090000000001</v>
          </cell>
          <cell r="DM7">
            <v>0</v>
          </cell>
          <cell r="DN7">
            <v>48555.875</v>
          </cell>
          <cell r="DO7">
            <v>12789.04795</v>
          </cell>
          <cell r="DP7">
            <v>16399.585650000001</v>
          </cell>
          <cell r="DQ7">
            <v>8229.8421600000001</v>
          </cell>
          <cell r="DR7">
            <v>0</v>
          </cell>
          <cell r="DS7">
            <v>0</v>
          </cell>
          <cell r="DT7">
            <v>0</v>
          </cell>
          <cell r="DU7">
            <v>0</v>
          </cell>
          <cell r="DV7">
            <v>8396.1869999999999</v>
          </cell>
          <cell r="DW7">
            <v>3771.9929999999999</v>
          </cell>
          <cell r="DX7">
            <v>815263.2898400001</v>
          </cell>
          <cell r="DY7">
            <v>434638.64643999998</v>
          </cell>
        </row>
        <row r="8">
          <cell r="CV8">
            <v>71073.54770000001</v>
          </cell>
          <cell r="CW8">
            <v>26329.73055</v>
          </cell>
          <cell r="CX8">
            <v>0</v>
          </cell>
          <cell r="CY8">
            <v>0</v>
          </cell>
          <cell r="CZ8">
            <v>4490.2650000000003</v>
          </cell>
          <cell r="DA8">
            <v>2231.9015099999997</v>
          </cell>
          <cell r="DB8">
            <v>70959.616840000002</v>
          </cell>
          <cell r="DC8">
            <v>5643.9982099999997</v>
          </cell>
          <cell r="DD8">
            <v>3800</v>
          </cell>
          <cell r="DE8">
            <v>1752.8273100000001</v>
          </cell>
          <cell r="DF8">
            <v>0</v>
          </cell>
          <cell r="DG8">
            <v>0</v>
          </cell>
          <cell r="DH8">
            <v>329388.25761999999</v>
          </cell>
          <cell r="DI8">
            <v>180150.70522</v>
          </cell>
          <cell r="DJ8">
            <v>52632.118000000002</v>
          </cell>
          <cell r="DK8">
            <v>28885.498929999998</v>
          </cell>
          <cell r="DL8">
            <v>202.76</v>
          </cell>
          <cell r="DM8">
            <v>200.126</v>
          </cell>
          <cell r="DN8">
            <v>26248.888999999999</v>
          </cell>
          <cell r="DO8">
            <v>11569.508470000001</v>
          </cell>
          <cell r="DP8">
            <v>3980.86</v>
          </cell>
          <cell r="DQ8">
            <v>252.97228000000001</v>
          </cell>
          <cell r="DR8">
            <v>0</v>
          </cell>
          <cell r="DS8">
            <v>0</v>
          </cell>
          <cell r="DT8">
            <v>0</v>
          </cell>
          <cell r="DU8">
            <v>0</v>
          </cell>
          <cell r="DV8">
            <v>8798.7999999999993</v>
          </cell>
          <cell r="DW8">
            <v>5872.1760000000004</v>
          </cell>
          <cell r="DX8">
            <v>571575.11416</v>
          </cell>
          <cell r="DY8">
            <v>262889.44447999995</v>
          </cell>
        </row>
        <row r="9">
          <cell r="CV9">
            <v>108889.29579</v>
          </cell>
          <cell r="CW9">
            <v>44575.436590000005</v>
          </cell>
          <cell r="CX9">
            <v>0</v>
          </cell>
          <cell r="CY9">
            <v>0</v>
          </cell>
          <cell r="CZ9">
            <v>48154.375999999997</v>
          </cell>
          <cell r="DA9">
            <v>39766.506000000001</v>
          </cell>
          <cell r="DB9">
            <v>50746.849399999999</v>
          </cell>
          <cell r="DC9">
            <v>2124.3851600000003</v>
          </cell>
          <cell r="DD9">
            <v>37664.49252</v>
          </cell>
          <cell r="DE9">
            <v>6941.0110800000002</v>
          </cell>
          <cell r="DF9">
            <v>20429.30386</v>
          </cell>
          <cell r="DG9">
            <v>0</v>
          </cell>
          <cell r="DH9">
            <v>431997.08724000002</v>
          </cell>
          <cell r="DI9">
            <v>234487.93917999999</v>
          </cell>
          <cell r="DJ9">
            <v>71618.768400000001</v>
          </cell>
          <cell r="DK9">
            <v>35137.044750000001</v>
          </cell>
          <cell r="DL9">
            <v>1643.0550000000001</v>
          </cell>
          <cell r="DM9">
            <v>963.11</v>
          </cell>
          <cell r="DN9">
            <v>25186.917000000001</v>
          </cell>
          <cell r="DO9">
            <v>14307.592140000001</v>
          </cell>
          <cell r="DP9">
            <v>39367.407429999999</v>
          </cell>
          <cell r="DQ9">
            <v>29024.02723</v>
          </cell>
          <cell r="DR9">
            <v>3759.0889999999999</v>
          </cell>
          <cell r="DS9">
            <v>1833.0141999999998</v>
          </cell>
          <cell r="DT9">
            <v>0</v>
          </cell>
          <cell r="DU9">
            <v>0</v>
          </cell>
          <cell r="DV9">
            <v>7354.4560000000001</v>
          </cell>
          <cell r="DW9">
            <v>6495.8159999999998</v>
          </cell>
          <cell r="DX9">
            <v>846811.09764000005</v>
          </cell>
          <cell r="DY9">
            <v>415655.88232999999</v>
          </cell>
        </row>
        <row r="10">
          <cell r="CV10">
            <v>64943.621719999996</v>
          </cell>
          <cell r="CW10">
            <v>33896.344810000002</v>
          </cell>
          <cell r="CX10">
            <v>0</v>
          </cell>
          <cell r="CY10">
            <v>0</v>
          </cell>
          <cell r="CZ10">
            <v>11053.007</v>
          </cell>
          <cell r="DA10">
            <v>6053.4364800000003</v>
          </cell>
          <cell r="DB10">
            <v>142866.38772</v>
          </cell>
          <cell r="DC10">
            <v>42585.687210000004</v>
          </cell>
          <cell r="DD10">
            <v>887.08812</v>
          </cell>
          <cell r="DE10">
            <v>142.76830999999999</v>
          </cell>
          <cell r="DF10">
            <v>0</v>
          </cell>
          <cell r="DG10">
            <v>0</v>
          </cell>
          <cell r="DH10">
            <v>555826.26836999995</v>
          </cell>
          <cell r="DI10">
            <v>338212.79506999999</v>
          </cell>
          <cell r="DJ10">
            <v>69110.046090000003</v>
          </cell>
          <cell r="DK10">
            <v>27358.696690000001</v>
          </cell>
          <cell r="DL10">
            <v>953.43799999999999</v>
          </cell>
          <cell r="DM10">
            <v>707.14599999999996</v>
          </cell>
          <cell r="DN10">
            <v>55216.982000000004</v>
          </cell>
          <cell r="DO10">
            <v>27058.301530000001</v>
          </cell>
          <cell r="DP10">
            <v>365</v>
          </cell>
          <cell r="DQ10">
            <v>176.977</v>
          </cell>
          <cell r="DR10">
            <v>0</v>
          </cell>
          <cell r="DS10">
            <v>0</v>
          </cell>
          <cell r="DT10">
            <v>0</v>
          </cell>
          <cell r="DU10">
            <v>0</v>
          </cell>
          <cell r="DV10">
            <v>13134.374</v>
          </cell>
          <cell r="DW10">
            <v>8756.2479999999996</v>
          </cell>
          <cell r="DX10">
            <v>914356.21301999979</v>
          </cell>
          <cell r="DY10">
            <v>484948.40110000008</v>
          </cell>
        </row>
        <row r="11">
          <cell r="CV11">
            <v>72973.572539999994</v>
          </cell>
          <cell r="CW11">
            <v>40437.881299999994</v>
          </cell>
          <cell r="CX11">
            <v>0</v>
          </cell>
          <cell r="CY11">
            <v>0</v>
          </cell>
          <cell r="CZ11">
            <v>2903.5</v>
          </cell>
          <cell r="DA11">
            <v>1584.3882699999999</v>
          </cell>
          <cell r="DB11">
            <v>55769.042760000004</v>
          </cell>
          <cell r="DC11">
            <v>4414.818189999999</v>
          </cell>
          <cell r="DD11">
            <v>29755.63</v>
          </cell>
          <cell r="DE11">
            <v>1354.44083</v>
          </cell>
          <cell r="DF11">
            <v>116.76195</v>
          </cell>
          <cell r="DG11">
            <v>0</v>
          </cell>
          <cell r="DH11">
            <v>456698.51299999998</v>
          </cell>
          <cell r="DI11">
            <v>242933.53749000002</v>
          </cell>
          <cell r="DJ11">
            <v>55328.697829999997</v>
          </cell>
          <cell r="DK11">
            <v>28347.75316</v>
          </cell>
          <cell r="DL11">
            <v>598.375</v>
          </cell>
          <cell r="DM11">
            <v>597.26400000000001</v>
          </cell>
          <cell r="DN11">
            <v>35905.682000000001</v>
          </cell>
          <cell r="DO11">
            <v>22461.11362</v>
          </cell>
          <cell r="DP11">
            <v>7451.2</v>
          </cell>
          <cell r="DQ11">
            <v>3606.6602400000002</v>
          </cell>
          <cell r="DR11">
            <v>0</v>
          </cell>
          <cell r="DS11">
            <v>0</v>
          </cell>
          <cell r="DT11">
            <v>0</v>
          </cell>
          <cell r="DU11">
            <v>0</v>
          </cell>
          <cell r="DV11">
            <v>12292.754999999999</v>
          </cell>
          <cell r="DW11">
            <v>5994.6093300000002</v>
          </cell>
          <cell r="DX11">
            <v>729793.73007999989</v>
          </cell>
          <cell r="DY11">
            <v>351732.46643000009</v>
          </cell>
        </row>
        <row r="12">
          <cell r="CV12">
            <v>99971.986969999998</v>
          </cell>
          <cell r="CW12">
            <v>36847.38882</v>
          </cell>
          <cell r="CX12">
            <v>0</v>
          </cell>
          <cell r="CY12">
            <v>0</v>
          </cell>
          <cell r="CZ12">
            <v>3372.4969999999998</v>
          </cell>
          <cell r="DA12">
            <v>906.94553000000008</v>
          </cell>
          <cell r="DB12">
            <v>25310.694</v>
          </cell>
          <cell r="DC12">
            <v>5528.4045500000002</v>
          </cell>
          <cell r="DD12">
            <v>79625.926000000007</v>
          </cell>
          <cell r="DE12">
            <v>20110.519800000002</v>
          </cell>
          <cell r="DF12">
            <v>0</v>
          </cell>
          <cell r="DG12">
            <v>0</v>
          </cell>
          <cell r="DH12">
            <v>228749.43927999999</v>
          </cell>
          <cell r="DI12">
            <v>133198.35591000001</v>
          </cell>
          <cell r="DJ12">
            <v>37105.587</v>
          </cell>
          <cell r="DK12">
            <v>16037.254640000001</v>
          </cell>
          <cell r="DL12">
            <v>314.51100000000002</v>
          </cell>
          <cell r="DM12">
            <v>0</v>
          </cell>
          <cell r="DN12">
            <v>29148.371999999999</v>
          </cell>
          <cell r="DO12">
            <v>14361.33836</v>
          </cell>
          <cell r="DP12">
            <v>17851.651000000002</v>
          </cell>
          <cell r="DQ12">
            <v>8388.3050900000017</v>
          </cell>
          <cell r="DR12">
            <v>0</v>
          </cell>
          <cell r="DS12">
            <v>0</v>
          </cell>
          <cell r="DT12">
            <v>0</v>
          </cell>
          <cell r="DU12">
            <v>0</v>
          </cell>
          <cell r="DV12">
            <v>4720.3389999999999</v>
          </cell>
          <cell r="DW12">
            <v>3146.8879999999999</v>
          </cell>
          <cell r="DX12">
            <v>526171.00324999995</v>
          </cell>
          <cell r="DY12">
            <v>238525.40070000003</v>
          </cell>
        </row>
        <row r="13">
          <cell r="CV13">
            <v>210398.85485000003</v>
          </cell>
          <cell r="CW13">
            <v>41104.382799999999</v>
          </cell>
          <cell r="CX13">
            <v>0</v>
          </cell>
          <cell r="CY13">
            <v>0</v>
          </cell>
          <cell r="CZ13">
            <v>2634.5</v>
          </cell>
          <cell r="DA13">
            <v>1510.73073</v>
          </cell>
          <cell r="DB13">
            <v>21355.471799999999</v>
          </cell>
          <cell r="DC13">
            <v>263.78890000000001</v>
          </cell>
          <cell r="DD13">
            <v>3393.1317100000001</v>
          </cell>
          <cell r="DE13">
            <v>240</v>
          </cell>
          <cell r="DF13">
            <v>0</v>
          </cell>
          <cell r="DG13">
            <v>0</v>
          </cell>
          <cell r="DH13">
            <v>381993.86670000007</v>
          </cell>
          <cell r="DI13">
            <v>231746.27853000004</v>
          </cell>
          <cell r="DJ13">
            <v>35909.764999999999</v>
          </cell>
          <cell r="DK13">
            <v>20054.841100000001</v>
          </cell>
          <cell r="DL13">
            <v>638.92700000000002</v>
          </cell>
          <cell r="DM13">
            <v>0</v>
          </cell>
          <cell r="DN13">
            <v>55121.726000000002</v>
          </cell>
          <cell r="DO13">
            <v>31673.197250000001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0</v>
          </cell>
          <cell r="DV13">
            <v>9380.7610000000004</v>
          </cell>
          <cell r="DW13">
            <v>6250.6859999999997</v>
          </cell>
          <cell r="DX13">
            <v>720827.00406000018</v>
          </cell>
          <cell r="DY13">
            <v>332843.90531000006</v>
          </cell>
        </row>
        <row r="14">
          <cell r="CV14">
            <v>156453.36331000002</v>
          </cell>
          <cell r="CW14">
            <v>78648.16412999999</v>
          </cell>
          <cell r="CX14">
            <v>0</v>
          </cell>
          <cell r="CY14">
            <v>0</v>
          </cell>
          <cell r="CZ14">
            <v>17122.400379999999</v>
          </cell>
          <cell r="DA14">
            <v>235.2</v>
          </cell>
          <cell r="DB14">
            <v>124480.25137</v>
          </cell>
          <cell r="DC14">
            <v>35135.492850000002</v>
          </cell>
          <cell r="DD14">
            <v>27514.442440000003</v>
          </cell>
          <cell r="DE14">
            <v>15884.771059999999</v>
          </cell>
          <cell r="DF14">
            <v>16632.225710000002</v>
          </cell>
          <cell r="DG14">
            <v>0</v>
          </cell>
          <cell r="DH14">
            <v>1211241.1045599999</v>
          </cell>
          <cell r="DI14">
            <v>635060.61129000003</v>
          </cell>
          <cell r="DJ14">
            <v>80856.070260000008</v>
          </cell>
          <cell r="DK14">
            <v>41013.464559999993</v>
          </cell>
          <cell r="DL14">
            <v>598.375</v>
          </cell>
          <cell r="DM14">
            <v>60.523830000000004</v>
          </cell>
          <cell r="DN14">
            <v>88126.644840000008</v>
          </cell>
          <cell r="DO14">
            <v>40313.668380000003</v>
          </cell>
          <cell r="DP14">
            <v>3463.6010000000001</v>
          </cell>
          <cell r="DQ14">
            <v>27.194610000000001</v>
          </cell>
          <cell r="DR14">
            <v>0</v>
          </cell>
          <cell r="DS14">
            <v>0</v>
          </cell>
          <cell r="DT14">
            <v>0</v>
          </cell>
          <cell r="DU14">
            <v>0</v>
          </cell>
          <cell r="DV14">
            <v>36312.642999999996</v>
          </cell>
          <cell r="DW14">
            <v>24014.737000000001</v>
          </cell>
          <cell r="DX14">
            <v>1762801.1218699997</v>
          </cell>
          <cell r="DY14">
            <v>870393.82770999998</v>
          </cell>
        </row>
        <row r="15">
          <cell r="CV15">
            <v>65873.901580000005</v>
          </cell>
          <cell r="CW15">
            <v>40638.106359999998</v>
          </cell>
          <cell r="CX15">
            <v>0</v>
          </cell>
          <cell r="CY15">
            <v>0</v>
          </cell>
          <cell r="CZ15">
            <v>3100</v>
          </cell>
          <cell r="DA15">
            <v>0</v>
          </cell>
          <cell r="DB15">
            <v>10574.267599999999</v>
          </cell>
          <cell r="DC15">
            <v>1713.8346100000001</v>
          </cell>
          <cell r="DD15">
            <v>359503.98655999999</v>
          </cell>
          <cell r="DE15">
            <v>1084.24802</v>
          </cell>
          <cell r="DF15">
            <v>0</v>
          </cell>
          <cell r="DG15">
            <v>0</v>
          </cell>
          <cell r="DH15">
            <v>377518.85577999998</v>
          </cell>
          <cell r="DI15">
            <v>213852.40831999999</v>
          </cell>
          <cell r="DJ15">
            <v>47440.102319999998</v>
          </cell>
          <cell r="DK15">
            <v>26944.987359999999</v>
          </cell>
          <cell r="DL15">
            <v>1561.951</v>
          </cell>
          <cell r="DM15">
            <v>446.51346000000001</v>
          </cell>
          <cell r="DN15">
            <v>41571.599000000002</v>
          </cell>
          <cell r="DO15">
            <v>14001.888459999998</v>
          </cell>
          <cell r="DP15">
            <v>13572.10493</v>
          </cell>
          <cell r="DQ15">
            <v>11013.41293</v>
          </cell>
          <cell r="DR15">
            <v>0</v>
          </cell>
          <cell r="DS15">
            <v>0</v>
          </cell>
          <cell r="DT15">
            <v>0</v>
          </cell>
          <cell r="DU15">
            <v>0</v>
          </cell>
          <cell r="DV15">
            <v>10977.388000000001</v>
          </cell>
          <cell r="DW15">
            <v>7318.2560000000003</v>
          </cell>
          <cell r="DX15">
            <v>931694.15677</v>
          </cell>
          <cell r="DY15">
            <v>317013.65551999997</v>
          </cell>
        </row>
        <row r="16">
          <cell r="CV16">
            <v>111891.75605</v>
          </cell>
          <cell r="CW16">
            <v>32668.642980000004</v>
          </cell>
          <cell r="CX16">
            <v>0</v>
          </cell>
          <cell r="CY16">
            <v>0</v>
          </cell>
          <cell r="CZ16">
            <v>1547</v>
          </cell>
          <cell r="DA16">
            <v>175.73227</v>
          </cell>
          <cell r="DB16">
            <v>20363.79736</v>
          </cell>
          <cell r="DC16">
            <v>941.1016699999999</v>
          </cell>
          <cell r="DD16">
            <v>1271.46182</v>
          </cell>
          <cell r="DE16">
            <v>641.58548999999994</v>
          </cell>
          <cell r="DF16">
            <v>68.858789999999999</v>
          </cell>
          <cell r="DG16">
            <v>0</v>
          </cell>
          <cell r="DH16">
            <v>341072.67499999999</v>
          </cell>
          <cell r="DI16">
            <v>187873.81657</v>
          </cell>
          <cell r="DJ16">
            <v>30860.120999999999</v>
          </cell>
          <cell r="DK16">
            <v>14594.65576</v>
          </cell>
          <cell r="DL16">
            <v>943.3</v>
          </cell>
          <cell r="DM16">
            <v>611.154</v>
          </cell>
          <cell r="DN16">
            <v>20906.846000000001</v>
          </cell>
          <cell r="DO16">
            <v>10831.684710000001</v>
          </cell>
          <cell r="DP16">
            <v>300</v>
          </cell>
          <cell r="DQ16">
            <v>70.7</v>
          </cell>
          <cell r="DR16">
            <v>0</v>
          </cell>
          <cell r="DS16">
            <v>0</v>
          </cell>
          <cell r="DT16">
            <v>0</v>
          </cell>
          <cell r="DU16">
            <v>0</v>
          </cell>
          <cell r="DV16">
            <v>7494.1350000000002</v>
          </cell>
          <cell r="DW16">
            <v>4996.09</v>
          </cell>
          <cell r="DX16">
            <v>536719.95101999992</v>
          </cell>
          <cell r="DY16">
            <v>253405.16344999999</v>
          </cell>
        </row>
        <row r="17">
          <cell r="CV17">
            <v>88790.301309999995</v>
          </cell>
          <cell r="CW17">
            <v>54750.192459999998</v>
          </cell>
          <cell r="CX17">
            <v>0</v>
          </cell>
          <cell r="CY17">
            <v>0</v>
          </cell>
          <cell r="CZ17">
            <v>2976.3513900000003</v>
          </cell>
          <cell r="DA17">
            <v>160.91999999999999</v>
          </cell>
          <cell r="DB17">
            <v>92295.34345</v>
          </cell>
          <cell r="DC17">
            <v>49214.616980000006</v>
          </cell>
          <cell r="DD17">
            <v>3429</v>
          </cell>
          <cell r="DE17">
            <v>534.82168000000001</v>
          </cell>
          <cell r="DF17">
            <v>0</v>
          </cell>
          <cell r="DG17">
            <v>0</v>
          </cell>
          <cell r="DH17">
            <v>528666.95496</v>
          </cell>
          <cell r="DI17">
            <v>276461.10011999996</v>
          </cell>
          <cell r="DJ17">
            <v>43186.313000000002</v>
          </cell>
          <cell r="DK17">
            <v>22857.682290000001</v>
          </cell>
          <cell r="DL17">
            <v>821.64400000000001</v>
          </cell>
          <cell r="DM17">
            <v>0</v>
          </cell>
          <cell r="DN17">
            <v>32705.089</v>
          </cell>
          <cell r="DO17">
            <v>11492.131989999998</v>
          </cell>
          <cell r="DP17">
            <v>180</v>
          </cell>
          <cell r="DQ17">
            <v>46.61</v>
          </cell>
          <cell r="DR17">
            <v>0</v>
          </cell>
          <cell r="DS17">
            <v>0</v>
          </cell>
          <cell r="DT17">
            <v>0</v>
          </cell>
          <cell r="DU17">
            <v>0</v>
          </cell>
          <cell r="DV17">
            <v>7200.2079999999996</v>
          </cell>
          <cell r="DW17">
            <v>4800.1369999999997</v>
          </cell>
          <cell r="DX17">
            <v>800251.20510999998</v>
          </cell>
          <cell r="DY17">
            <v>420318.21251999994</v>
          </cell>
        </row>
        <row r="18">
          <cell r="CV18">
            <v>106299.25691000001</v>
          </cell>
          <cell r="CW18">
            <v>50992.732080000002</v>
          </cell>
          <cell r="CX18">
            <v>0</v>
          </cell>
          <cell r="CY18">
            <v>0</v>
          </cell>
          <cell r="CZ18">
            <v>9412.3417499999996</v>
          </cell>
          <cell r="DA18">
            <v>4245.8950599999998</v>
          </cell>
          <cell r="DB18">
            <v>46926.11118</v>
          </cell>
          <cell r="DC18">
            <v>9640.2531199999994</v>
          </cell>
          <cell r="DD18">
            <v>1500</v>
          </cell>
          <cell r="DE18">
            <v>1200</v>
          </cell>
          <cell r="DF18">
            <v>0</v>
          </cell>
          <cell r="DG18">
            <v>0</v>
          </cell>
          <cell r="DH18">
            <v>649930.81231999991</v>
          </cell>
          <cell r="DI18">
            <v>319549.02141000004</v>
          </cell>
          <cell r="DJ18">
            <v>70165.792860000001</v>
          </cell>
          <cell r="DK18">
            <v>28605.27735</v>
          </cell>
          <cell r="DL18">
            <v>2322.7669999999998</v>
          </cell>
          <cell r="DM18">
            <v>1020.90553</v>
          </cell>
          <cell r="DN18">
            <v>43412.163639999999</v>
          </cell>
          <cell r="DO18">
            <v>21246.894620000003</v>
          </cell>
          <cell r="DP18">
            <v>62.5</v>
          </cell>
          <cell r="DQ18">
            <v>12.474</v>
          </cell>
          <cell r="DR18">
            <v>0</v>
          </cell>
          <cell r="DS18">
            <v>0</v>
          </cell>
          <cell r="DT18">
            <v>0</v>
          </cell>
          <cell r="DU18">
            <v>0</v>
          </cell>
          <cell r="DV18">
            <v>13011.276</v>
          </cell>
          <cell r="DW18">
            <v>6029.8069999999998</v>
          </cell>
          <cell r="DX18">
            <v>943043.02165999997</v>
          </cell>
          <cell r="DY18">
            <v>442543.26016999997</v>
          </cell>
        </row>
        <row r="19">
          <cell r="CV19">
            <v>101865.29767</v>
          </cell>
          <cell r="CW19">
            <v>65520.54376</v>
          </cell>
          <cell r="CX19">
            <v>0</v>
          </cell>
          <cell r="CY19">
            <v>0</v>
          </cell>
          <cell r="CZ19">
            <v>50</v>
          </cell>
          <cell r="DA19">
            <v>23.698</v>
          </cell>
          <cell r="DB19">
            <v>28225.850920000001</v>
          </cell>
          <cell r="DC19">
            <v>6193.0208400000001</v>
          </cell>
          <cell r="DD19">
            <v>1830.6</v>
          </cell>
          <cell r="DE19">
            <v>1057.8038600000002</v>
          </cell>
          <cell r="DF19">
            <v>0</v>
          </cell>
          <cell r="DG19">
            <v>0</v>
          </cell>
          <cell r="DH19">
            <v>651704.6100300001</v>
          </cell>
          <cell r="DI19">
            <v>393280.67832000001</v>
          </cell>
          <cell r="DJ19">
            <v>85849.035349999991</v>
          </cell>
          <cell r="DK19">
            <v>56773.306929999999</v>
          </cell>
          <cell r="DL19">
            <v>1663.3309999999999</v>
          </cell>
          <cell r="DM19">
            <v>760.35</v>
          </cell>
          <cell r="DN19">
            <v>70223.379000000001</v>
          </cell>
          <cell r="DO19">
            <v>29036.388759999998</v>
          </cell>
          <cell r="DP19">
            <v>4219.9769999999999</v>
          </cell>
          <cell r="DQ19">
            <v>1564.6704999999999</v>
          </cell>
          <cell r="DR19">
            <v>0</v>
          </cell>
          <cell r="DS19">
            <v>0</v>
          </cell>
          <cell r="DT19">
            <v>0</v>
          </cell>
          <cell r="DU19">
            <v>0</v>
          </cell>
          <cell r="DV19">
            <v>17888.253000000001</v>
          </cell>
          <cell r="DW19">
            <v>12119.501</v>
          </cell>
          <cell r="DX19">
            <v>963520.33397000004</v>
          </cell>
          <cell r="DY19">
            <v>566329.96197000006</v>
          </cell>
        </row>
        <row r="20">
          <cell r="CV20">
            <v>108059.90893999999</v>
          </cell>
          <cell r="CW20">
            <v>61862.303760000003</v>
          </cell>
          <cell r="CX20">
            <v>0</v>
          </cell>
          <cell r="CY20">
            <v>0</v>
          </cell>
          <cell r="CZ20">
            <v>5340.4489999999996</v>
          </cell>
          <cell r="DA20">
            <v>1649.29639</v>
          </cell>
          <cell r="DB20">
            <v>33232.218910000003</v>
          </cell>
          <cell r="DC20">
            <v>959.20445999999993</v>
          </cell>
          <cell r="DD20">
            <v>6258.7619999999997</v>
          </cell>
          <cell r="DE20">
            <v>3394.8080099999997</v>
          </cell>
          <cell r="DF20">
            <v>46145.506880000001</v>
          </cell>
          <cell r="DG20">
            <v>0</v>
          </cell>
          <cell r="DH20">
            <v>1005879.11699</v>
          </cell>
          <cell r="DI20">
            <v>504066.41258999996</v>
          </cell>
          <cell r="DJ20">
            <v>27667.003000000001</v>
          </cell>
          <cell r="DK20">
            <v>14816.845039999998</v>
          </cell>
          <cell r="DL20">
            <v>625.42999999999995</v>
          </cell>
          <cell r="DM20">
            <v>0</v>
          </cell>
          <cell r="DN20">
            <v>58423.131000000001</v>
          </cell>
          <cell r="DO20">
            <v>33179.271070000003</v>
          </cell>
          <cell r="DP20">
            <v>100</v>
          </cell>
          <cell r="DQ20">
            <v>25.1</v>
          </cell>
          <cell r="DR20">
            <v>0</v>
          </cell>
          <cell r="DS20">
            <v>0</v>
          </cell>
          <cell r="DT20">
            <v>0</v>
          </cell>
          <cell r="DU20">
            <v>0</v>
          </cell>
          <cell r="DV20">
            <v>15130.977000000001</v>
          </cell>
          <cell r="DW20">
            <v>10087.32</v>
          </cell>
          <cell r="DX20">
            <v>1306862.5037199999</v>
          </cell>
          <cell r="DY20">
            <v>630040.56131999998</v>
          </cell>
        </row>
        <row r="21">
          <cell r="CV21">
            <v>52367.690219999997</v>
          </cell>
          <cell r="CW21">
            <v>35349.59807</v>
          </cell>
          <cell r="CX21">
            <v>0</v>
          </cell>
          <cell r="CY21">
            <v>0</v>
          </cell>
          <cell r="CZ21">
            <v>8137.4539999999997</v>
          </cell>
          <cell r="DA21">
            <v>7018.87273</v>
          </cell>
          <cell r="DB21">
            <v>12158.57776</v>
          </cell>
          <cell r="DC21">
            <v>5652.9719999999998</v>
          </cell>
          <cell r="DD21">
            <v>1017.44</v>
          </cell>
          <cell r="DE21">
            <v>490.17465999999996</v>
          </cell>
          <cell r="DF21">
            <v>236.07065</v>
          </cell>
          <cell r="DG21">
            <v>9.25</v>
          </cell>
          <cell r="DH21">
            <v>341749.35019999999</v>
          </cell>
          <cell r="DI21">
            <v>218735.36071000001</v>
          </cell>
          <cell r="DJ21">
            <v>53936.226280000003</v>
          </cell>
          <cell r="DK21">
            <v>34735.351280000003</v>
          </cell>
          <cell r="DL21">
            <v>304.37299999999999</v>
          </cell>
          <cell r="DM21">
            <v>172.346</v>
          </cell>
          <cell r="DN21">
            <v>36972.536999999997</v>
          </cell>
          <cell r="DO21">
            <v>18924.35541</v>
          </cell>
          <cell r="DP21">
            <v>90</v>
          </cell>
          <cell r="DQ21">
            <v>43.997</v>
          </cell>
          <cell r="DR21">
            <v>0</v>
          </cell>
          <cell r="DS21">
            <v>0</v>
          </cell>
          <cell r="DT21">
            <v>0</v>
          </cell>
          <cell r="DU21">
            <v>0</v>
          </cell>
          <cell r="DV21">
            <v>6926.576</v>
          </cell>
          <cell r="DW21">
            <v>4970.1369999999997</v>
          </cell>
          <cell r="DX21">
            <v>513896.29511000001</v>
          </cell>
          <cell r="DY21">
            <v>326102.41486000002</v>
          </cell>
        </row>
        <row r="22">
          <cell r="CV22">
            <v>77072.650859999994</v>
          </cell>
          <cell r="CW22">
            <v>46300.142879999999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59513.498289999996</v>
          </cell>
          <cell r="DC22">
            <v>45038.437870000002</v>
          </cell>
          <cell r="DD22">
            <v>691.36</v>
          </cell>
          <cell r="DE22">
            <v>435.2097</v>
          </cell>
          <cell r="DF22">
            <v>0</v>
          </cell>
          <cell r="DG22">
            <v>0</v>
          </cell>
          <cell r="DH22">
            <v>429605.625</v>
          </cell>
          <cell r="DI22">
            <v>263471.60402000003</v>
          </cell>
          <cell r="DJ22">
            <v>54519.637999999999</v>
          </cell>
          <cell r="DK22">
            <v>30018.765449999999</v>
          </cell>
          <cell r="DL22">
            <v>689.61699999999996</v>
          </cell>
          <cell r="DM22">
            <v>194.52596</v>
          </cell>
          <cell r="DN22">
            <v>33141.735999999997</v>
          </cell>
          <cell r="DO22">
            <v>17245.056939999999</v>
          </cell>
          <cell r="DP22">
            <v>26726.254000000001</v>
          </cell>
          <cell r="DQ22">
            <v>15700.339609999999</v>
          </cell>
          <cell r="DR22">
            <v>0</v>
          </cell>
          <cell r="DS22">
            <v>0</v>
          </cell>
          <cell r="DT22">
            <v>0</v>
          </cell>
          <cell r="DU22">
            <v>0</v>
          </cell>
          <cell r="DV22">
            <v>10127.67</v>
          </cell>
          <cell r="DW22">
            <v>7101.7830000000004</v>
          </cell>
          <cell r="DX22">
            <v>692088.04914999998</v>
          </cell>
          <cell r="DY22">
            <v>425505.86543000006</v>
          </cell>
        </row>
        <row r="23">
          <cell r="CV23">
            <v>88001.183189999996</v>
          </cell>
          <cell r="CW23">
            <v>40238.065740000005</v>
          </cell>
          <cell r="CX23">
            <v>0</v>
          </cell>
          <cell r="CY23">
            <v>0</v>
          </cell>
          <cell r="CZ23">
            <v>2971.4340000000002</v>
          </cell>
          <cell r="DA23">
            <v>1925.9813999999999</v>
          </cell>
          <cell r="DB23">
            <v>103292.19886</v>
          </cell>
          <cell r="DC23">
            <v>1986.5578599999999</v>
          </cell>
          <cell r="DD23">
            <v>26749.77</v>
          </cell>
          <cell r="DE23">
            <v>304.26499999999999</v>
          </cell>
          <cell r="DF23">
            <v>0</v>
          </cell>
          <cell r="DG23">
            <v>0</v>
          </cell>
          <cell r="DH23">
            <v>697059.96794999996</v>
          </cell>
          <cell r="DI23">
            <v>389765.85742000001</v>
          </cell>
          <cell r="DJ23">
            <v>39721.99</v>
          </cell>
          <cell r="DK23">
            <v>25652.860579999997</v>
          </cell>
          <cell r="DL23">
            <v>507.13299999999998</v>
          </cell>
          <cell r="DM23">
            <v>142.85031000000001</v>
          </cell>
          <cell r="DN23">
            <v>76927.267999999996</v>
          </cell>
          <cell r="DO23">
            <v>20029.93866</v>
          </cell>
          <cell r="DP23">
            <v>500</v>
          </cell>
          <cell r="DQ23">
            <v>2.4</v>
          </cell>
          <cell r="DR23">
            <v>0</v>
          </cell>
          <cell r="DS23">
            <v>0</v>
          </cell>
          <cell r="DT23">
            <v>1.5</v>
          </cell>
          <cell r="DU23">
            <v>0</v>
          </cell>
          <cell r="DV23">
            <v>18309.106</v>
          </cell>
          <cell r="DW23">
            <v>12230.493</v>
          </cell>
          <cell r="DX23">
            <v>1054041.551</v>
          </cell>
          <cell r="DY23">
            <v>492279.26997000002</v>
          </cell>
        </row>
        <row r="24">
          <cell r="CV24">
            <v>77280.169139999998</v>
          </cell>
          <cell r="CW24">
            <v>38917.941359999997</v>
          </cell>
          <cell r="CX24">
            <v>0</v>
          </cell>
          <cell r="CY24">
            <v>0</v>
          </cell>
          <cell r="CZ24">
            <v>6970.2645999999995</v>
          </cell>
          <cell r="DA24">
            <v>2794.2237700000001</v>
          </cell>
          <cell r="DB24">
            <v>96253.611300000004</v>
          </cell>
          <cell r="DC24">
            <v>13616.49091</v>
          </cell>
          <cell r="DD24">
            <v>52184.766000000003</v>
          </cell>
          <cell r="DE24">
            <v>496.93374999999997</v>
          </cell>
          <cell r="DF24">
            <v>78.852000000000004</v>
          </cell>
          <cell r="DG24">
            <v>0</v>
          </cell>
          <cell r="DH24">
            <v>523928.67418000003</v>
          </cell>
          <cell r="DI24">
            <v>278870.49558999995</v>
          </cell>
          <cell r="DJ24">
            <v>101382.75111</v>
          </cell>
          <cell r="DK24">
            <v>51830.301120000004</v>
          </cell>
          <cell r="DL24">
            <v>385.47699999999998</v>
          </cell>
          <cell r="DM24">
            <v>196.374</v>
          </cell>
          <cell r="DN24">
            <v>34668.906000000003</v>
          </cell>
          <cell r="DO24">
            <v>17264.394339999999</v>
          </cell>
          <cell r="DP24">
            <v>640</v>
          </cell>
          <cell r="DQ24">
            <v>213.18</v>
          </cell>
          <cell r="DR24">
            <v>0</v>
          </cell>
          <cell r="DS24">
            <v>0</v>
          </cell>
          <cell r="DT24">
            <v>0</v>
          </cell>
          <cell r="DU24">
            <v>0</v>
          </cell>
          <cell r="DV24">
            <v>15241.591</v>
          </cell>
          <cell r="DW24">
            <v>6827.7290000000003</v>
          </cell>
          <cell r="DX24">
            <v>909015.06232999999</v>
          </cell>
          <cell r="DY24">
            <v>411028.06383999996</v>
          </cell>
        </row>
        <row r="25">
          <cell r="CV25">
            <v>67590.276949999999</v>
          </cell>
          <cell r="CW25">
            <v>40248.917099999991</v>
          </cell>
          <cell r="CX25">
            <v>0</v>
          </cell>
          <cell r="CY25">
            <v>0</v>
          </cell>
          <cell r="CZ25">
            <v>1068</v>
          </cell>
          <cell r="DA25">
            <v>433.95996000000002</v>
          </cell>
          <cell r="DB25">
            <v>149783.15002</v>
          </cell>
          <cell r="DC25">
            <v>14897.36505</v>
          </cell>
          <cell r="DD25">
            <v>20516.169999999998</v>
          </cell>
          <cell r="DE25">
            <v>5025.6358199999995</v>
          </cell>
          <cell r="DF25">
            <v>0</v>
          </cell>
          <cell r="DG25">
            <v>0</v>
          </cell>
          <cell r="DH25">
            <v>400823.76549999998</v>
          </cell>
          <cell r="DI25">
            <v>234547.57901000002</v>
          </cell>
          <cell r="DJ25">
            <v>46588.646999999997</v>
          </cell>
          <cell r="DK25">
            <v>26202.532589999999</v>
          </cell>
          <cell r="DL25">
            <v>608.51300000000003</v>
          </cell>
          <cell r="DM25">
            <v>253.44307000000001</v>
          </cell>
          <cell r="DN25">
            <v>35797.455000000002</v>
          </cell>
          <cell r="DO25">
            <v>11446.454890000001</v>
          </cell>
          <cell r="DP25">
            <v>14178.915999999999</v>
          </cell>
          <cell r="DQ25">
            <v>6904.4025899999997</v>
          </cell>
          <cell r="DR25">
            <v>0</v>
          </cell>
          <cell r="DS25">
            <v>0</v>
          </cell>
          <cell r="DT25">
            <v>0</v>
          </cell>
          <cell r="DU25">
            <v>0</v>
          </cell>
          <cell r="DV25">
            <v>7654.38</v>
          </cell>
          <cell r="DW25">
            <v>5124.8320000000003</v>
          </cell>
          <cell r="DX25">
            <v>744609.27347000001</v>
          </cell>
          <cell r="DY25">
            <v>345085.12208</v>
          </cell>
        </row>
        <row r="26">
          <cell r="CV26">
            <v>121543.864</v>
          </cell>
          <cell r="CW26">
            <v>35862.284590000003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12517.367</v>
          </cell>
          <cell r="DC26">
            <v>198.95180999999999</v>
          </cell>
          <cell r="DD26">
            <v>1</v>
          </cell>
          <cell r="DE26">
            <v>0</v>
          </cell>
          <cell r="DF26">
            <v>0</v>
          </cell>
          <cell r="DG26">
            <v>0</v>
          </cell>
          <cell r="DH26">
            <v>558697.576</v>
          </cell>
          <cell r="DI26">
            <v>292362.57468999998</v>
          </cell>
          <cell r="DJ26">
            <v>44101.02</v>
          </cell>
          <cell r="DK26">
            <v>16589.258570000002</v>
          </cell>
          <cell r="DL26">
            <v>1064.9559999999999</v>
          </cell>
          <cell r="DM26">
            <v>0</v>
          </cell>
          <cell r="DN26">
            <v>67774.933000000005</v>
          </cell>
          <cell r="DO26">
            <v>25783.362870000001</v>
          </cell>
          <cell r="DP26">
            <v>100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0</v>
          </cell>
          <cell r="DV26">
            <v>15930.927</v>
          </cell>
          <cell r="DW26">
            <v>1823.241</v>
          </cell>
          <cell r="DX26">
            <v>821731.64300000004</v>
          </cell>
          <cell r="DY26">
            <v>372619.67352999997</v>
          </cell>
        </row>
        <row r="27">
          <cell r="CV27">
            <v>81428.177549999993</v>
          </cell>
          <cell r="CW27">
            <v>43592.412200000006</v>
          </cell>
          <cell r="CX27">
            <v>0</v>
          </cell>
          <cell r="CY27">
            <v>0</v>
          </cell>
          <cell r="CZ27">
            <v>5778.5240000000003</v>
          </cell>
          <cell r="DA27">
            <v>880.65099999999995</v>
          </cell>
          <cell r="DB27">
            <v>30301.367770000001</v>
          </cell>
          <cell r="DC27">
            <v>6918.4360099999994</v>
          </cell>
          <cell r="DD27">
            <v>2270.6559999999999</v>
          </cell>
          <cell r="DE27">
            <v>66.872619999999998</v>
          </cell>
          <cell r="DF27">
            <v>0</v>
          </cell>
          <cell r="DG27">
            <v>0</v>
          </cell>
          <cell r="DH27">
            <v>330144.06215999997</v>
          </cell>
          <cell r="DI27">
            <v>192327.32104000001</v>
          </cell>
          <cell r="DJ27">
            <v>66075.637780000005</v>
          </cell>
          <cell r="DK27">
            <v>31774.523029999997</v>
          </cell>
          <cell r="DL27">
            <v>507.13299999999998</v>
          </cell>
          <cell r="DM27">
            <v>283.86399999999998</v>
          </cell>
          <cell r="DN27">
            <v>21194.732</v>
          </cell>
          <cell r="DO27">
            <v>10491.027480000001</v>
          </cell>
          <cell r="DP27">
            <v>155</v>
          </cell>
          <cell r="DQ27">
            <v>66.947000000000003</v>
          </cell>
          <cell r="DR27">
            <v>0</v>
          </cell>
          <cell r="DS27">
            <v>0</v>
          </cell>
          <cell r="DT27">
            <v>0</v>
          </cell>
          <cell r="DU27">
            <v>0</v>
          </cell>
          <cell r="DV27">
            <v>5234.2110000000002</v>
          </cell>
          <cell r="DW27">
            <v>3655.62</v>
          </cell>
          <cell r="DX27">
            <v>543089.50125999993</v>
          </cell>
          <cell r="DY27">
            <v>290057.67437999998</v>
          </cell>
        </row>
        <row r="28">
          <cell r="CV28">
            <v>77416.902130000002</v>
          </cell>
          <cell r="CW28">
            <v>41846.727069999994</v>
          </cell>
          <cell r="CX28">
            <v>0</v>
          </cell>
          <cell r="CY28">
            <v>0</v>
          </cell>
          <cell r="CZ28">
            <v>12678.44</v>
          </cell>
          <cell r="DA28">
            <v>8018.7430800000002</v>
          </cell>
          <cell r="DB28">
            <v>109998.659</v>
          </cell>
          <cell r="DC28">
            <v>7403.9222800000007</v>
          </cell>
          <cell r="DD28">
            <v>31007.886999999999</v>
          </cell>
          <cell r="DE28">
            <v>972.56507999999997</v>
          </cell>
          <cell r="DF28">
            <v>502</v>
          </cell>
          <cell r="DG28">
            <v>0</v>
          </cell>
          <cell r="DH28">
            <v>647262.53599999996</v>
          </cell>
          <cell r="DI28">
            <v>368096.24096000002</v>
          </cell>
          <cell r="DJ28">
            <v>58013.334999999999</v>
          </cell>
          <cell r="DK28">
            <v>32767.789280000001</v>
          </cell>
          <cell r="DL28">
            <v>862.19600000000003</v>
          </cell>
          <cell r="DM28">
            <v>297.75400000000002</v>
          </cell>
          <cell r="DN28">
            <v>36689.180999999997</v>
          </cell>
          <cell r="DO28">
            <v>14765.909599999999</v>
          </cell>
          <cell r="DP28">
            <v>14098.125189999999</v>
          </cell>
          <cell r="DQ28">
            <v>6970.0315300000002</v>
          </cell>
          <cell r="DR28">
            <v>0</v>
          </cell>
          <cell r="DS28">
            <v>0</v>
          </cell>
          <cell r="DT28">
            <v>0</v>
          </cell>
          <cell r="DU28">
            <v>0</v>
          </cell>
          <cell r="DV28">
            <v>18191.391</v>
          </cell>
          <cell r="DW28">
            <v>8102.6180000000004</v>
          </cell>
          <cell r="DX28">
            <v>1006720.6523199999</v>
          </cell>
          <cell r="DY28">
            <v>489242.30088000005</v>
          </cell>
        </row>
        <row r="29">
          <cell r="CV29">
            <v>80360.277000000002</v>
          </cell>
          <cell r="CW29">
            <v>39695.883569999998</v>
          </cell>
          <cell r="CX29">
            <v>0</v>
          </cell>
          <cell r="CY29">
            <v>0</v>
          </cell>
          <cell r="CZ29">
            <v>579.15300000000002</v>
          </cell>
          <cell r="DA29">
            <v>114.94</v>
          </cell>
          <cell r="DB29">
            <v>23153.874</v>
          </cell>
          <cell r="DC29">
            <v>9124.4739300000001</v>
          </cell>
          <cell r="DD29">
            <v>7089.44</v>
          </cell>
          <cell r="DE29">
            <v>4282.5251900000003</v>
          </cell>
          <cell r="DF29">
            <v>0</v>
          </cell>
          <cell r="DG29">
            <v>0</v>
          </cell>
          <cell r="DH29">
            <v>300775.74400000001</v>
          </cell>
          <cell r="DI29">
            <v>167506.37039000005</v>
          </cell>
          <cell r="DJ29">
            <v>35902.963000000003</v>
          </cell>
          <cell r="DK29">
            <v>20165.959350000001</v>
          </cell>
          <cell r="DL29">
            <v>507.13299999999998</v>
          </cell>
          <cell r="DM29">
            <v>185.19243</v>
          </cell>
          <cell r="DN29">
            <v>18228.482</v>
          </cell>
          <cell r="DO29">
            <v>9191.2347499999996</v>
          </cell>
          <cell r="DP29">
            <v>10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0</v>
          </cell>
          <cell r="DV29">
            <v>5305.7269999999999</v>
          </cell>
          <cell r="DW29">
            <v>3095.0079999999998</v>
          </cell>
          <cell r="DX29">
            <v>471912.79300000001</v>
          </cell>
          <cell r="DY29">
            <v>253361.58761000005</v>
          </cell>
        </row>
        <row r="30">
          <cell r="CV30">
            <v>54882.307919999999</v>
          </cell>
          <cell r="CW30">
            <v>41865.298470000002</v>
          </cell>
          <cell r="CX30">
            <v>0</v>
          </cell>
          <cell r="CY30">
            <v>0</v>
          </cell>
          <cell r="CZ30">
            <v>200</v>
          </cell>
          <cell r="DA30">
            <v>103.58839999999999</v>
          </cell>
          <cell r="DB30">
            <v>20518.674510000001</v>
          </cell>
          <cell r="DC30">
            <v>2361.6467000000002</v>
          </cell>
          <cell r="DD30">
            <v>27510.04636</v>
          </cell>
          <cell r="DE30">
            <v>631.55636000000004</v>
          </cell>
          <cell r="DF30">
            <v>89.308089999999993</v>
          </cell>
          <cell r="DG30">
            <v>0</v>
          </cell>
          <cell r="DH30">
            <v>398919.201</v>
          </cell>
          <cell r="DI30">
            <v>201642.44256</v>
          </cell>
          <cell r="DJ30">
            <v>60811.951000000001</v>
          </cell>
          <cell r="DK30">
            <v>37059.447939999998</v>
          </cell>
          <cell r="DL30">
            <v>912.88599999999997</v>
          </cell>
          <cell r="DM30">
            <v>612.94756000000007</v>
          </cell>
          <cell r="DN30">
            <v>29347.625</v>
          </cell>
          <cell r="DO30">
            <v>13103.50375</v>
          </cell>
          <cell r="DP30">
            <v>250</v>
          </cell>
          <cell r="DQ30">
            <v>64.94</v>
          </cell>
          <cell r="DR30">
            <v>0</v>
          </cell>
          <cell r="DS30">
            <v>0</v>
          </cell>
          <cell r="DT30">
            <v>0</v>
          </cell>
          <cell r="DU30">
            <v>0</v>
          </cell>
          <cell r="DV30">
            <v>4841.598</v>
          </cell>
          <cell r="DW30">
            <v>3227.7303500000003</v>
          </cell>
          <cell r="DX30">
            <v>598283.59788000013</v>
          </cell>
          <cell r="DY30">
            <v>300673.10209</v>
          </cell>
        </row>
        <row r="31">
          <cell r="CV31">
            <v>50586.248249999997</v>
          </cell>
          <cell r="CW31">
            <v>35310.695749999999</v>
          </cell>
          <cell r="CX31">
            <v>0</v>
          </cell>
          <cell r="CY31">
            <v>0</v>
          </cell>
          <cell r="CZ31">
            <v>3843.248</v>
          </cell>
          <cell r="DA31">
            <v>2791.5335099999998</v>
          </cell>
          <cell r="DB31">
            <v>47108.761060000004</v>
          </cell>
          <cell r="DC31">
            <v>2944.5718700000002</v>
          </cell>
          <cell r="DD31">
            <v>37731.614560000002</v>
          </cell>
          <cell r="DE31">
            <v>10429.65905</v>
          </cell>
          <cell r="DF31">
            <v>0</v>
          </cell>
          <cell r="DG31">
            <v>0</v>
          </cell>
          <cell r="DH31">
            <v>369805.22399999999</v>
          </cell>
          <cell r="DI31">
            <v>224796.47548999998</v>
          </cell>
          <cell r="DJ31">
            <v>40693.103409999996</v>
          </cell>
          <cell r="DK31">
            <v>26854.867129999999</v>
          </cell>
          <cell r="DL31">
            <v>811.50599999999997</v>
          </cell>
          <cell r="DM31">
            <v>304.14</v>
          </cell>
          <cell r="DN31">
            <v>23543.024000000001</v>
          </cell>
          <cell r="DO31">
            <v>7952.50101</v>
          </cell>
          <cell r="DP31">
            <v>92</v>
          </cell>
          <cell r="DQ31">
            <v>79.25</v>
          </cell>
          <cell r="DR31">
            <v>0</v>
          </cell>
          <cell r="DS31">
            <v>0</v>
          </cell>
          <cell r="DT31">
            <v>0</v>
          </cell>
          <cell r="DU31">
            <v>0</v>
          </cell>
          <cell r="DV31">
            <v>6022.9089999999997</v>
          </cell>
          <cell r="DW31">
            <v>4013.8412999999996</v>
          </cell>
          <cell r="DX31">
            <v>580237.63827999996</v>
          </cell>
          <cell r="DY31">
            <v>315477.53510999994</v>
          </cell>
        </row>
        <row r="32">
          <cell r="CV32">
            <v>621025.76413000003</v>
          </cell>
          <cell r="CW32">
            <v>345008.52814000001</v>
          </cell>
          <cell r="CX32">
            <v>0</v>
          </cell>
          <cell r="CY32">
            <v>0</v>
          </cell>
          <cell r="CZ32">
            <v>40964.721429999998</v>
          </cell>
          <cell r="DA32">
            <v>21661.619329999998</v>
          </cell>
          <cell r="DB32">
            <v>201653.04775</v>
          </cell>
          <cell r="DC32">
            <v>37838.215939999995</v>
          </cell>
          <cell r="DD32">
            <v>687932.94106999994</v>
          </cell>
          <cell r="DE32">
            <v>357826.39737000002</v>
          </cell>
          <cell r="DF32">
            <v>0</v>
          </cell>
          <cell r="DG32">
            <v>0</v>
          </cell>
          <cell r="DH32">
            <v>2262436.4381200001</v>
          </cell>
          <cell r="DI32">
            <v>1224945.9723799999</v>
          </cell>
          <cell r="DJ32">
            <v>146653.02990999998</v>
          </cell>
          <cell r="DK32">
            <v>77340.804749999996</v>
          </cell>
          <cell r="DL32">
            <v>3549.931</v>
          </cell>
          <cell r="DM32">
            <v>783.2</v>
          </cell>
          <cell r="DN32">
            <v>454565.83344000002</v>
          </cell>
          <cell r="DO32">
            <v>251117.71543000001</v>
          </cell>
          <cell r="DP32">
            <v>164142.99935999999</v>
          </cell>
          <cell r="DQ32">
            <v>86978.284480000002</v>
          </cell>
          <cell r="DR32">
            <v>8065.0360000000001</v>
          </cell>
          <cell r="DS32">
            <v>4080.82521</v>
          </cell>
          <cell r="DT32">
            <v>40272.995000000003</v>
          </cell>
          <cell r="DU32">
            <v>1883.2308700000001</v>
          </cell>
          <cell r="DV32">
            <v>0</v>
          </cell>
          <cell r="DW32">
            <v>0</v>
          </cell>
        </row>
        <row r="33">
          <cell r="CV33">
            <v>1005449.84052</v>
          </cell>
          <cell r="CW33">
            <v>546458.93001999997</v>
          </cell>
          <cell r="CX33">
            <v>0</v>
          </cell>
          <cell r="CY33">
            <v>0</v>
          </cell>
          <cell r="CZ33">
            <v>133954.79564</v>
          </cell>
          <cell r="DA33">
            <v>68755.286349999995</v>
          </cell>
          <cell r="DB33">
            <v>1843553.8410799999</v>
          </cell>
          <cell r="DC33">
            <v>861392.58221999998</v>
          </cell>
          <cell r="DD33">
            <v>1673947.3854200002</v>
          </cell>
          <cell r="DE33">
            <v>493901.79955</v>
          </cell>
          <cell r="DF33">
            <v>566.38599999999997</v>
          </cell>
          <cell r="DG33">
            <v>57.42</v>
          </cell>
          <cell r="DH33">
            <v>10163548.73883</v>
          </cell>
          <cell r="DI33">
            <v>6060594.1406499995</v>
          </cell>
          <cell r="DJ33">
            <v>520344.88199999998</v>
          </cell>
          <cell r="DK33">
            <v>277962.27568000002</v>
          </cell>
          <cell r="DL33">
            <v>17536.757000000001</v>
          </cell>
          <cell r="DM33">
            <v>7155.9609400000008</v>
          </cell>
          <cell r="DN33">
            <v>1906912.2048299997</v>
          </cell>
          <cell r="DO33">
            <v>1013247.4964300001</v>
          </cell>
          <cell r="DP33">
            <v>353589.52872</v>
          </cell>
          <cell r="DQ33">
            <v>179718.14087999999</v>
          </cell>
          <cell r="DR33">
            <v>20472.8</v>
          </cell>
          <cell r="DS33">
            <v>13187.2</v>
          </cell>
          <cell r="DT33">
            <v>513128.84343000001</v>
          </cell>
          <cell r="DU33">
            <v>124148.62570999999</v>
          </cell>
          <cell r="DV33">
            <v>0</v>
          </cell>
          <cell r="DW33">
            <v>0</v>
          </cell>
        </row>
        <row r="34">
          <cell r="CV34">
            <v>343733.13780000003</v>
          </cell>
          <cell r="CW34">
            <v>105679.06071999999</v>
          </cell>
          <cell r="CX34">
            <v>0</v>
          </cell>
          <cell r="CY34">
            <v>0</v>
          </cell>
          <cell r="CZ34">
            <v>74438.298169999995</v>
          </cell>
          <cell r="DA34">
            <v>34139.111570000001</v>
          </cell>
          <cell r="DB34">
            <v>192911.18865</v>
          </cell>
          <cell r="DC34">
            <v>38477.358070000002</v>
          </cell>
          <cell r="DD34">
            <v>944030.09783000022</v>
          </cell>
          <cell r="DE34">
            <v>243946.33966999999</v>
          </cell>
          <cell r="DF34">
            <v>40120</v>
          </cell>
          <cell r="DG34">
            <v>33.6</v>
          </cell>
          <cell r="DH34">
            <v>1370978.3063300001</v>
          </cell>
          <cell r="DI34">
            <v>812208.88672000007</v>
          </cell>
          <cell r="DJ34">
            <v>142927.55442</v>
          </cell>
          <cell r="DK34">
            <v>74296.564230000004</v>
          </cell>
          <cell r="DL34">
            <v>750.26300000000003</v>
          </cell>
          <cell r="DM34">
            <v>746.44647999999995</v>
          </cell>
          <cell r="DN34">
            <v>230850.15411999999</v>
          </cell>
          <cell r="DO34">
            <v>124359.05862</v>
          </cell>
          <cell r="DP34">
            <v>51451.92396</v>
          </cell>
          <cell r="DQ34">
            <v>31089.02519</v>
          </cell>
          <cell r="DR34">
            <v>3708.509</v>
          </cell>
          <cell r="DS34">
            <v>2861.2384999999999</v>
          </cell>
          <cell r="DT34">
            <v>0</v>
          </cell>
          <cell r="DU34">
            <v>0</v>
          </cell>
          <cell r="DV34">
            <v>0</v>
          </cell>
          <cell r="DW34">
            <v>0</v>
          </cell>
        </row>
        <row r="35">
          <cell r="CV35">
            <v>44506.665120000005</v>
          </cell>
          <cell r="CW35">
            <v>23457.01455</v>
          </cell>
          <cell r="CX35">
            <v>0</v>
          </cell>
          <cell r="CY35">
            <v>0</v>
          </cell>
          <cell r="CZ35">
            <v>11826.023999999999</v>
          </cell>
          <cell r="DA35">
            <v>5586.8061500000003</v>
          </cell>
          <cell r="DB35">
            <v>5746.9974499999998</v>
          </cell>
          <cell r="DC35">
            <v>708.46973000000003</v>
          </cell>
          <cell r="DD35">
            <v>94891.538549999997</v>
          </cell>
          <cell r="DE35">
            <v>80928.037650000013</v>
          </cell>
          <cell r="DF35">
            <v>0</v>
          </cell>
          <cell r="DG35">
            <v>0</v>
          </cell>
          <cell r="DH35">
            <v>351655.79599999997</v>
          </cell>
          <cell r="DI35">
            <v>202518.83095999999</v>
          </cell>
          <cell r="DJ35">
            <v>5501.7730000000001</v>
          </cell>
          <cell r="DK35">
            <v>2965.2740299999996</v>
          </cell>
          <cell r="DL35">
            <v>862.19600000000003</v>
          </cell>
          <cell r="DM35">
            <v>355.94799999999998</v>
          </cell>
          <cell r="DN35">
            <v>34913.538</v>
          </cell>
          <cell r="DO35">
            <v>11627.32302</v>
          </cell>
          <cell r="DP35">
            <v>0</v>
          </cell>
          <cell r="DQ35">
            <v>0</v>
          </cell>
          <cell r="DR35">
            <v>1686.16</v>
          </cell>
          <cell r="DS35">
            <v>782.97306000000003</v>
          </cell>
          <cell r="DT35">
            <v>10</v>
          </cell>
          <cell r="DU35">
            <v>0</v>
          </cell>
          <cell r="DV35">
            <v>0</v>
          </cell>
          <cell r="DW35">
            <v>0</v>
          </cell>
        </row>
        <row r="36">
          <cell r="CV36">
            <v>67743.644569999989</v>
          </cell>
          <cell r="CW36">
            <v>37661.206210000004</v>
          </cell>
          <cell r="CX36">
            <v>0</v>
          </cell>
          <cell r="CY36">
            <v>0</v>
          </cell>
          <cell r="CZ36">
            <v>5799.4290000000001</v>
          </cell>
          <cell r="DA36">
            <v>2755.4168300000001</v>
          </cell>
          <cell r="DB36">
            <v>42490.256009999997</v>
          </cell>
          <cell r="DC36">
            <v>3226.0733500000001</v>
          </cell>
          <cell r="DD36">
            <v>117780.88881</v>
          </cell>
          <cell r="DE36">
            <v>11228.18448</v>
          </cell>
          <cell r="DF36">
            <v>2049.779</v>
          </cell>
          <cell r="DG36">
            <v>511.5</v>
          </cell>
          <cell r="DH36">
            <v>349274.84844999999</v>
          </cell>
          <cell r="DI36">
            <v>198086.26629</v>
          </cell>
          <cell r="DJ36">
            <v>35089.044999999998</v>
          </cell>
          <cell r="DK36">
            <v>20322.952880000001</v>
          </cell>
          <cell r="DL36">
            <v>1420.019</v>
          </cell>
          <cell r="DM36">
            <v>577.86599999999999</v>
          </cell>
          <cell r="DN36">
            <v>22368.527999999998</v>
          </cell>
          <cell r="DO36">
            <v>12802.945149999998</v>
          </cell>
          <cell r="DP36">
            <v>249.8</v>
          </cell>
          <cell r="DQ36">
            <v>120.3077</v>
          </cell>
          <cell r="DR36">
            <v>0</v>
          </cell>
          <cell r="DS36">
            <v>0</v>
          </cell>
          <cell r="DT36">
            <v>55</v>
          </cell>
          <cell r="DU36">
            <v>6.4142299999999999</v>
          </cell>
          <cell r="DV36">
            <v>0</v>
          </cell>
          <cell r="DW36">
            <v>0</v>
          </cell>
        </row>
        <row r="352">
          <cell r="CV352">
            <v>1992774.529099999</v>
          </cell>
          <cell r="CW352">
            <v>780492.07267999975</v>
          </cell>
          <cell r="CX352">
            <v>57083.431999999957</v>
          </cell>
          <cell r="CY352">
            <v>30243.586570000047</v>
          </cell>
          <cell r="CZ352">
            <v>21884.079780000007</v>
          </cell>
          <cell r="DA352">
            <v>6548.784319999997</v>
          </cell>
          <cell r="DB352">
            <v>651082.74686999933</v>
          </cell>
          <cell r="DC352">
            <v>110640.31519000007</v>
          </cell>
          <cell r="DD352">
            <v>1157920.61314</v>
          </cell>
          <cell r="DE352">
            <v>397777.46404999989</v>
          </cell>
          <cell r="DF352">
            <v>714.6</v>
          </cell>
          <cell r="DG352">
            <v>0</v>
          </cell>
          <cell r="DH352">
            <v>1502.7399999999998</v>
          </cell>
          <cell r="DI352">
            <v>560.4848199999999</v>
          </cell>
          <cell r="DJ352">
            <v>53231.648069999996</v>
          </cell>
          <cell r="DK352">
            <v>25825.724310000001</v>
          </cell>
          <cell r="DL352">
            <v>0</v>
          </cell>
          <cell r="DM352">
            <v>0</v>
          </cell>
          <cell r="DN352">
            <v>116662.64813999996</v>
          </cell>
          <cell r="DO352">
            <v>70904.456339999975</v>
          </cell>
          <cell r="DP352">
            <v>30356.560799999999</v>
          </cell>
          <cell r="DQ352">
            <v>4877.4220600000008</v>
          </cell>
          <cell r="DR352">
            <v>218</v>
          </cell>
          <cell r="DS352">
            <v>37.368000000000002</v>
          </cell>
          <cell r="DT352">
            <v>3.6459900000000003</v>
          </cell>
          <cell r="DU352">
            <v>0</v>
          </cell>
          <cell r="DV352">
            <v>728.23165000000006</v>
          </cell>
          <cell r="DW352">
            <v>697.79486000000009</v>
          </cell>
          <cell r="DX352">
            <v>4084163.4755399995</v>
          </cell>
          <cell r="DY352">
            <v>1428605.4732000008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L38"/>
  <sheetViews>
    <sheetView showGridLines="0" topLeftCell="J1" workbookViewId="0">
      <selection sqref="A1:XFD1048576"/>
    </sheetView>
  </sheetViews>
  <sheetFormatPr defaultRowHeight="15"/>
  <cols>
    <col min="1" max="1" width="1" customWidth="1"/>
    <col min="2" max="2" width="27.7109375" customWidth="1"/>
    <col min="3" max="90" width="16.140625" customWidth="1"/>
    <col min="91" max="91" width="0" hidden="1" customWidth="1"/>
    <col min="92" max="92" width="14.5703125" customWidth="1"/>
    <col min="93" max="93" width="13.7109375" customWidth="1"/>
  </cols>
  <sheetData>
    <row r="1" spans="2:90" ht="63.75" customHeight="1">
      <c r="B1" s="43" t="s">
        <v>77</v>
      </c>
      <c r="C1" s="43"/>
      <c r="D1" s="43"/>
      <c r="E1" s="43"/>
      <c r="F1" s="43"/>
      <c r="G1" s="43"/>
      <c r="H1" s="43"/>
      <c r="I1" s="43"/>
      <c r="J1" s="43"/>
    </row>
    <row r="2" spans="2:90">
      <c r="B2" s="44" t="s">
        <v>78</v>
      </c>
      <c r="C2" s="41" t="s">
        <v>0</v>
      </c>
      <c r="D2" s="42"/>
      <c r="E2" s="41" t="s">
        <v>1</v>
      </c>
      <c r="F2" s="42"/>
      <c r="G2" s="41" t="s">
        <v>2</v>
      </c>
      <c r="H2" s="42"/>
      <c r="I2" s="41" t="s">
        <v>3</v>
      </c>
      <c r="J2" s="42"/>
      <c r="K2" s="41" t="s">
        <v>4</v>
      </c>
      <c r="L2" s="42"/>
      <c r="M2" s="41" t="s">
        <v>5</v>
      </c>
      <c r="N2" s="42"/>
      <c r="O2" s="41" t="s">
        <v>6</v>
      </c>
      <c r="P2" s="42"/>
      <c r="Q2" s="41" t="s">
        <v>7</v>
      </c>
      <c r="R2" s="42"/>
      <c r="S2" s="41" t="s">
        <v>8</v>
      </c>
      <c r="T2" s="42"/>
      <c r="U2" s="41" t="s">
        <v>9</v>
      </c>
      <c r="V2" s="42"/>
      <c r="W2" s="41" t="s">
        <v>10</v>
      </c>
      <c r="X2" s="42"/>
      <c r="Y2" s="41" t="s">
        <v>11</v>
      </c>
      <c r="Z2" s="42"/>
      <c r="AA2" s="41" t="s">
        <v>12</v>
      </c>
      <c r="AB2" s="42"/>
      <c r="AC2" s="41" t="s">
        <v>13</v>
      </c>
      <c r="AD2" s="42"/>
      <c r="AE2" s="41" t="s">
        <v>14</v>
      </c>
      <c r="AF2" s="42"/>
      <c r="AG2" s="41" t="s">
        <v>15</v>
      </c>
      <c r="AH2" s="42"/>
      <c r="AI2" s="41" t="s">
        <v>16</v>
      </c>
      <c r="AJ2" s="42"/>
      <c r="AK2" s="41" t="s">
        <v>17</v>
      </c>
      <c r="AL2" s="42"/>
      <c r="AM2" s="41" t="s">
        <v>18</v>
      </c>
      <c r="AN2" s="42"/>
      <c r="AO2" s="41" t="s">
        <v>19</v>
      </c>
      <c r="AP2" s="42"/>
      <c r="AQ2" s="41" t="s">
        <v>20</v>
      </c>
      <c r="AR2" s="42"/>
      <c r="AS2" s="41" t="s">
        <v>21</v>
      </c>
      <c r="AT2" s="42"/>
      <c r="AU2" s="41" t="s">
        <v>22</v>
      </c>
      <c r="AV2" s="42"/>
      <c r="AW2" s="41" t="s">
        <v>23</v>
      </c>
      <c r="AX2" s="42"/>
      <c r="AY2" s="41" t="s">
        <v>24</v>
      </c>
      <c r="AZ2" s="42"/>
      <c r="BA2" s="41" t="s">
        <v>25</v>
      </c>
      <c r="BB2" s="42"/>
      <c r="BC2" s="41" t="s">
        <v>26</v>
      </c>
      <c r="BD2" s="42"/>
      <c r="BE2" s="41" t="s">
        <v>27</v>
      </c>
      <c r="BF2" s="42"/>
      <c r="BG2" s="41" t="s">
        <v>28</v>
      </c>
      <c r="BH2" s="42"/>
      <c r="BI2" s="41" t="s">
        <v>29</v>
      </c>
      <c r="BJ2" s="42"/>
      <c r="BK2" s="41" t="s">
        <v>30</v>
      </c>
      <c r="BL2" s="42"/>
      <c r="BM2" s="41" t="s">
        <v>31</v>
      </c>
      <c r="BN2" s="42"/>
      <c r="BO2" s="41" t="s">
        <v>32</v>
      </c>
      <c r="BP2" s="42"/>
      <c r="BQ2" s="41" t="s">
        <v>33</v>
      </c>
      <c r="BR2" s="42"/>
      <c r="BS2" s="41" t="s">
        <v>34</v>
      </c>
      <c r="BT2" s="42"/>
      <c r="BU2" s="41" t="s">
        <v>35</v>
      </c>
      <c r="BV2" s="42"/>
      <c r="BW2" s="41" t="s">
        <v>36</v>
      </c>
      <c r="BX2" s="42"/>
      <c r="BY2" s="41" t="s">
        <v>37</v>
      </c>
      <c r="BZ2" s="42"/>
      <c r="CA2" s="41" t="s">
        <v>38</v>
      </c>
      <c r="CB2" s="42"/>
      <c r="CC2" s="41" t="s">
        <v>39</v>
      </c>
      <c r="CD2" s="42"/>
      <c r="CE2" s="41" t="s">
        <v>40</v>
      </c>
      <c r="CF2" s="42"/>
      <c r="CG2" s="41" t="s">
        <v>41</v>
      </c>
      <c r="CH2" s="42"/>
      <c r="CI2" s="41" t="s">
        <v>42</v>
      </c>
      <c r="CJ2" s="42"/>
      <c r="CK2" s="41" t="s">
        <v>43</v>
      </c>
      <c r="CL2" s="42"/>
    </row>
    <row r="3" spans="2:90" ht="51">
      <c r="B3" s="45"/>
      <c r="C3" s="2" t="s">
        <v>79</v>
      </c>
      <c r="D3" s="2" t="s">
        <v>80</v>
      </c>
      <c r="E3" s="2" t="s">
        <v>79</v>
      </c>
      <c r="F3" s="2" t="s">
        <v>80</v>
      </c>
      <c r="G3" s="2" t="s">
        <v>79</v>
      </c>
      <c r="H3" s="2" t="s">
        <v>80</v>
      </c>
      <c r="I3" s="2" t="s">
        <v>79</v>
      </c>
      <c r="J3" s="2" t="s">
        <v>80</v>
      </c>
      <c r="K3" s="2" t="s">
        <v>79</v>
      </c>
      <c r="L3" s="2" t="s">
        <v>80</v>
      </c>
      <c r="M3" s="2" t="s">
        <v>79</v>
      </c>
      <c r="N3" s="2" t="s">
        <v>80</v>
      </c>
      <c r="O3" s="2" t="s">
        <v>79</v>
      </c>
      <c r="P3" s="2" t="s">
        <v>80</v>
      </c>
      <c r="Q3" s="2" t="s">
        <v>79</v>
      </c>
      <c r="R3" s="2" t="s">
        <v>80</v>
      </c>
      <c r="S3" s="2" t="s">
        <v>79</v>
      </c>
      <c r="T3" s="2" t="s">
        <v>80</v>
      </c>
      <c r="U3" s="2" t="s">
        <v>79</v>
      </c>
      <c r="V3" s="2" t="s">
        <v>80</v>
      </c>
      <c r="W3" s="2" t="s">
        <v>79</v>
      </c>
      <c r="X3" s="2" t="s">
        <v>80</v>
      </c>
      <c r="Y3" s="2" t="s">
        <v>79</v>
      </c>
      <c r="Z3" s="2" t="s">
        <v>80</v>
      </c>
      <c r="AA3" s="2" t="s">
        <v>79</v>
      </c>
      <c r="AB3" s="2" t="s">
        <v>80</v>
      </c>
      <c r="AC3" s="2" t="s">
        <v>79</v>
      </c>
      <c r="AD3" s="2" t="s">
        <v>80</v>
      </c>
      <c r="AE3" s="2" t="s">
        <v>79</v>
      </c>
      <c r="AF3" s="2" t="s">
        <v>80</v>
      </c>
      <c r="AG3" s="2" t="s">
        <v>79</v>
      </c>
      <c r="AH3" s="2" t="s">
        <v>80</v>
      </c>
      <c r="AI3" s="2" t="s">
        <v>79</v>
      </c>
      <c r="AJ3" s="2" t="s">
        <v>80</v>
      </c>
      <c r="AK3" s="2" t="s">
        <v>79</v>
      </c>
      <c r="AL3" s="2" t="s">
        <v>80</v>
      </c>
      <c r="AM3" s="2" t="s">
        <v>79</v>
      </c>
      <c r="AN3" s="2" t="s">
        <v>80</v>
      </c>
      <c r="AO3" s="2" t="s">
        <v>79</v>
      </c>
      <c r="AP3" s="2" t="s">
        <v>80</v>
      </c>
      <c r="AQ3" s="2" t="s">
        <v>79</v>
      </c>
      <c r="AR3" s="2" t="s">
        <v>80</v>
      </c>
      <c r="AS3" s="2" t="s">
        <v>79</v>
      </c>
      <c r="AT3" s="2" t="s">
        <v>80</v>
      </c>
      <c r="AU3" s="2" t="s">
        <v>79</v>
      </c>
      <c r="AV3" s="2" t="s">
        <v>80</v>
      </c>
      <c r="AW3" s="2" t="s">
        <v>79</v>
      </c>
      <c r="AX3" s="2" t="s">
        <v>80</v>
      </c>
      <c r="AY3" s="2" t="s">
        <v>79</v>
      </c>
      <c r="AZ3" s="2" t="s">
        <v>80</v>
      </c>
      <c r="BA3" s="2" t="s">
        <v>79</v>
      </c>
      <c r="BB3" s="2" t="s">
        <v>80</v>
      </c>
      <c r="BC3" s="2" t="s">
        <v>79</v>
      </c>
      <c r="BD3" s="2" t="s">
        <v>80</v>
      </c>
      <c r="BE3" s="2" t="s">
        <v>79</v>
      </c>
      <c r="BF3" s="2" t="s">
        <v>80</v>
      </c>
      <c r="BG3" s="2" t="s">
        <v>79</v>
      </c>
      <c r="BH3" s="2" t="s">
        <v>80</v>
      </c>
      <c r="BI3" s="2" t="s">
        <v>79</v>
      </c>
      <c r="BJ3" s="2" t="s">
        <v>80</v>
      </c>
      <c r="BK3" s="2" t="s">
        <v>79</v>
      </c>
      <c r="BL3" s="2" t="s">
        <v>80</v>
      </c>
      <c r="BM3" s="2" t="s">
        <v>79</v>
      </c>
      <c r="BN3" s="2" t="s">
        <v>80</v>
      </c>
      <c r="BO3" s="2" t="s">
        <v>79</v>
      </c>
      <c r="BP3" s="2" t="s">
        <v>80</v>
      </c>
      <c r="BQ3" s="2" t="s">
        <v>79</v>
      </c>
      <c r="BR3" s="2" t="s">
        <v>80</v>
      </c>
      <c r="BS3" s="2" t="s">
        <v>79</v>
      </c>
      <c r="BT3" s="2" t="s">
        <v>80</v>
      </c>
      <c r="BU3" s="2" t="s">
        <v>79</v>
      </c>
      <c r="BV3" s="2" t="s">
        <v>80</v>
      </c>
      <c r="BW3" s="2" t="s">
        <v>79</v>
      </c>
      <c r="BX3" s="2" t="s">
        <v>80</v>
      </c>
      <c r="BY3" s="2" t="s">
        <v>79</v>
      </c>
      <c r="BZ3" s="2" t="s">
        <v>80</v>
      </c>
      <c r="CA3" s="2" t="s">
        <v>79</v>
      </c>
      <c r="CB3" s="2" t="s">
        <v>80</v>
      </c>
      <c r="CC3" s="2" t="s">
        <v>79</v>
      </c>
      <c r="CD3" s="2" t="s">
        <v>80</v>
      </c>
      <c r="CE3" s="2" t="s">
        <v>79</v>
      </c>
      <c r="CF3" s="2" t="s">
        <v>80</v>
      </c>
      <c r="CG3" s="2" t="s">
        <v>79</v>
      </c>
      <c r="CH3" s="2" t="s">
        <v>80</v>
      </c>
      <c r="CI3" s="2" t="s">
        <v>79</v>
      </c>
      <c r="CJ3" s="2" t="s">
        <v>80</v>
      </c>
      <c r="CK3" s="2" t="s">
        <v>79</v>
      </c>
      <c r="CL3" s="2" t="s">
        <v>80</v>
      </c>
    </row>
    <row r="4" spans="2:90">
      <c r="B4" s="2" t="s">
        <v>44</v>
      </c>
      <c r="C4" s="3">
        <v>6508589</v>
      </c>
      <c r="D4" s="3">
        <v>3125862.59</v>
      </c>
      <c r="E4" s="3">
        <v>990000</v>
      </c>
      <c r="F4" s="3">
        <v>477909.22</v>
      </c>
      <c r="G4" s="3">
        <v>24665582.390000001</v>
      </c>
      <c r="H4" s="3">
        <v>13868711.99</v>
      </c>
      <c r="I4" s="4"/>
      <c r="J4" s="4"/>
      <c r="K4" s="3">
        <v>3100000</v>
      </c>
      <c r="L4" s="3">
        <v>1611181.81</v>
      </c>
      <c r="M4" s="3">
        <v>313019</v>
      </c>
      <c r="N4" s="3">
        <v>63019</v>
      </c>
      <c r="O4" s="3">
        <v>7221241</v>
      </c>
      <c r="P4" s="3">
        <v>0</v>
      </c>
      <c r="Q4" s="3">
        <v>10648062.16</v>
      </c>
      <c r="R4" s="3">
        <v>5537871.71</v>
      </c>
      <c r="S4" s="3">
        <v>872466</v>
      </c>
      <c r="T4" s="3">
        <v>386575.07</v>
      </c>
      <c r="U4" s="4"/>
      <c r="V4" s="4"/>
      <c r="W4" s="3">
        <v>1651000</v>
      </c>
      <c r="X4" s="3">
        <v>738090.06</v>
      </c>
      <c r="Y4" s="3">
        <v>18305</v>
      </c>
      <c r="Z4" s="3">
        <v>0</v>
      </c>
      <c r="AA4" s="3">
        <v>97600</v>
      </c>
      <c r="AB4" s="3">
        <v>2759</v>
      </c>
      <c r="AC4" s="4"/>
      <c r="AD4" s="4"/>
      <c r="AE4" s="4"/>
      <c r="AF4" s="4"/>
      <c r="AG4" s="4"/>
      <c r="AH4" s="4"/>
      <c r="AI4" s="3">
        <v>500000</v>
      </c>
      <c r="AJ4" s="3">
        <v>279666</v>
      </c>
      <c r="AK4" s="3">
        <v>10115528.710000001</v>
      </c>
      <c r="AL4" s="3">
        <v>337848.88</v>
      </c>
      <c r="AM4" s="4"/>
      <c r="AN4" s="4"/>
      <c r="AO4" s="3">
        <v>2998185</v>
      </c>
      <c r="AP4" s="3">
        <v>14000</v>
      </c>
      <c r="AQ4" s="4"/>
      <c r="AR4" s="4"/>
      <c r="AS4" s="3">
        <v>4662204</v>
      </c>
      <c r="AT4" s="3">
        <v>952136.68</v>
      </c>
      <c r="AU4" s="3">
        <v>4926243.7</v>
      </c>
      <c r="AV4" s="3">
        <v>1956212.99</v>
      </c>
      <c r="AW4" s="4"/>
      <c r="AX4" s="4"/>
      <c r="AY4" s="4"/>
      <c r="AZ4" s="4"/>
      <c r="BA4" s="4"/>
      <c r="BB4" s="4"/>
      <c r="BC4" s="3">
        <v>30354002</v>
      </c>
      <c r="BD4" s="3">
        <v>14841829.5</v>
      </c>
      <c r="BE4" s="3">
        <v>204845197</v>
      </c>
      <c r="BF4" s="3">
        <v>104167801.01000001</v>
      </c>
      <c r="BG4" s="3">
        <v>5049253</v>
      </c>
      <c r="BH4" s="3">
        <v>1609693.41</v>
      </c>
      <c r="BI4" s="3">
        <v>5570426</v>
      </c>
      <c r="BJ4" s="3">
        <v>2572002.66</v>
      </c>
      <c r="BK4" s="3">
        <v>24295477.469999999</v>
      </c>
      <c r="BL4" s="3">
        <v>10472091.18</v>
      </c>
      <c r="BM4" s="3">
        <v>2132976</v>
      </c>
      <c r="BN4" s="3">
        <v>1197188.99</v>
      </c>
      <c r="BO4" s="3">
        <v>265800</v>
      </c>
      <c r="BP4" s="3">
        <v>103705.94</v>
      </c>
      <c r="BQ4" s="3">
        <v>27549553</v>
      </c>
      <c r="BR4" s="3">
        <v>16647016.029999999</v>
      </c>
      <c r="BS4" s="3">
        <v>4076215</v>
      </c>
      <c r="BT4" s="3">
        <v>1699162.14</v>
      </c>
      <c r="BU4" s="3">
        <v>1243000</v>
      </c>
      <c r="BV4" s="3">
        <v>615696.28</v>
      </c>
      <c r="BW4" s="4"/>
      <c r="BX4" s="4"/>
      <c r="BY4" s="3">
        <v>436435</v>
      </c>
      <c r="BZ4" s="3">
        <v>109599.1</v>
      </c>
      <c r="CA4" s="4"/>
      <c r="CB4" s="4"/>
      <c r="CC4" s="4"/>
      <c r="CD4" s="4"/>
      <c r="CE4" s="4"/>
      <c r="CF4" s="4"/>
      <c r="CG4" s="3">
        <v>100000</v>
      </c>
      <c r="CH4" s="3">
        <v>459.6</v>
      </c>
      <c r="CI4" s="3">
        <v>0</v>
      </c>
      <c r="CJ4" s="3">
        <v>0</v>
      </c>
      <c r="CK4" s="4"/>
      <c r="CL4" s="4"/>
    </row>
    <row r="5" spans="2:90">
      <c r="B5" s="2" t="s">
        <v>45</v>
      </c>
      <c r="C5" s="3">
        <v>4162297</v>
      </c>
      <c r="D5" s="3">
        <v>1961591.28</v>
      </c>
      <c r="E5" s="3">
        <v>934700</v>
      </c>
      <c r="F5" s="3">
        <v>577795.94999999995</v>
      </c>
      <c r="G5" s="3">
        <v>17347998</v>
      </c>
      <c r="H5" s="3">
        <v>8834626.1099999994</v>
      </c>
      <c r="I5" s="4"/>
      <c r="J5" s="4"/>
      <c r="K5" s="3">
        <v>2898950</v>
      </c>
      <c r="L5" s="3">
        <v>1746847.12</v>
      </c>
      <c r="M5" s="3">
        <v>240000</v>
      </c>
      <c r="N5" s="4"/>
      <c r="O5" s="3">
        <v>267000</v>
      </c>
      <c r="P5" s="4"/>
      <c r="Q5" s="3">
        <v>11081539.07</v>
      </c>
      <c r="R5" s="3">
        <v>3588401.73</v>
      </c>
      <c r="S5" s="3">
        <v>436233</v>
      </c>
      <c r="T5" s="3">
        <v>186126.15</v>
      </c>
      <c r="U5" s="4"/>
      <c r="V5" s="4"/>
      <c r="W5" s="4"/>
      <c r="X5" s="4"/>
      <c r="Y5" s="4"/>
      <c r="Z5" s="4"/>
      <c r="AA5" s="3">
        <v>15010</v>
      </c>
      <c r="AB5" s="4"/>
      <c r="AC5" s="3">
        <v>271985</v>
      </c>
      <c r="AD5" s="3">
        <v>142691.03</v>
      </c>
      <c r="AE5" s="4"/>
      <c r="AF5" s="4"/>
      <c r="AG5" s="4"/>
      <c r="AH5" s="4"/>
      <c r="AI5" s="3">
        <v>500000</v>
      </c>
      <c r="AJ5" s="3">
        <v>300000</v>
      </c>
      <c r="AK5" s="3">
        <v>17963300</v>
      </c>
      <c r="AL5" s="3">
        <v>30413.32</v>
      </c>
      <c r="AM5" s="4"/>
      <c r="AN5" s="4"/>
      <c r="AO5" s="3">
        <v>1570000</v>
      </c>
      <c r="AP5" s="3">
        <v>40000</v>
      </c>
      <c r="AQ5" s="3">
        <v>4100</v>
      </c>
      <c r="AR5" s="4"/>
      <c r="AS5" s="3">
        <v>12682596</v>
      </c>
      <c r="AT5" s="3">
        <v>262835.65999999997</v>
      </c>
      <c r="AU5" s="3">
        <v>2671100</v>
      </c>
      <c r="AV5" s="3">
        <v>765107.38</v>
      </c>
      <c r="AW5" s="4"/>
      <c r="AX5" s="4"/>
      <c r="AY5" s="4"/>
      <c r="AZ5" s="4"/>
      <c r="BA5" s="4"/>
      <c r="BB5" s="4"/>
      <c r="BC5" s="3">
        <v>16585561</v>
      </c>
      <c r="BD5" s="3">
        <v>6872490.7999999998</v>
      </c>
      <c r="BE5" s="3">
        <v>171054381</v>
      </c>
      <c r="BF5" s="3">
        <v>80431461.629999995</v>
      </c>
      <c r="BG5" s="3">
        <v>1132083</v>
      </c>
      <c r="BH5" s="3">
        <v>761045.18</v>
      </c>
      <c r="BI5" s="3">
        <v>6742962</v>
      </c>
      <c r="BJ5" s="3">
        <v>3201571.18</v>
      </c>
      <c r="BK5" s="3">
        <v>22702415</v>
      </c>
      <c r="BL5" s="3">
        <v>10036732.439999999</v>
      </c>
      <c r="BM5" s="3">
        <v>2886776</v>
      </c>
      <c r="BN5" s="3">
        <v>1554308.74</v>
      </c>
      <c r="BO5" s="3">
        <v>326834</v>
      </c>
      <c r="BP5" s="3">
        <v>102207.83</v>
      </c>
      <c r="BQ5" s="3">
        <v>19604523</v>
      </c>
      <c r="BR5" s="3">
        <v>11606618.17</v>
      </c>
      <c r="BS5" s="3">
        <v>5633340</v>
      </c>
      <c r="BT5" s="3">
        <v>3094887.59</v>
      </c>
      <c r="BU5" s="3">
        <v>1185000</v>
      </c>
      <c r="BV5" s="3">
        <v>576606.37</v>
      </c>
      <c r="BW5" s="4"/>
      <c r="BX5" s="4"/>
      <c r="BY5" s="3">
        <v>110000</v>
      </c>
      <c r="BZ5" s="3">
        <v>57310</v>
      </c>
      <c r="CA5" s="4"/>
      <c r="CB5" s="4"/>
      <c r="CC5" s="4"/>
      <c r="CD5" s="4"/>
      <c r="CE5" s="4"/>
      <c r="CF5" s="4"/>
      <c r="CG5" s="3">
        <v>13001</v>
      </c>
      <c r="CH5" s="3">
        <v>0</v>
      </c>
      <c r="CI5" s="3">
        <v>0</v>
      </c>
      <c r="CJ5" s="3">
        <v>0</v>
      </c>
      <c r="CK5" s="4"/>
      <c r="CL5" s="4"/>
    </row>
    <row r="6" spans="2:90">
      <c r="B6" s="2" t="s">
        <v>47</v>
      </c>
      <c r="C6" s="3">
        <v>5737445.6299999999</v>
      </c>
      <c r="D6" s="3">
        <v>2453282.1800000002</v>
      </c>
      <c r="E6" s="3">
        <v>1972000</v>
      </c>
      <c r="F6" s="3">
        <v>877634.69</v>
      </c>
      <c r="G6" s="3">
        <v>34794073.960000001</v>
      </c>
      <c r="H6" s="3">
        <v>16589780.710000001</v>
      </c>
      <c r="I6" s="4"/>
      <c r="J6" s="4"/>
      <c r="K6" s="3">
        <v>433100</v>
      </c>
      <c r="L6" s="3">
        <v>228087.04000000001</v>
      </c>
      <c r="M6" s="3">
        <v>141000</v>
      </c>
      <c r="N6" s="3">
        <v>70000</v>
      </c>
      <c r="O6" s="3">
        <v>50000</v>
      </c>
      <c r="P6" s="4"/>
      <c r="Q6" s="3">
        <v>10127293.029999999</v>
      </c>
      <c r="R6" s="3">
        <v>5041923.05</v>
      </c>
      <c r="S6" s="3">
        <v>872466</v>
      </c>
      <c r="T6" s="3">
        <v>361206.96</v>
      </c>
      <c r="U6" s="4"/>
      <c r="V6" s="4"/>
      <c r="W6" s="4"/>
      <c r="X6" s="4"/>
      <c r="Y6" s="3">
        <v>97500</v>
      </c>
      <c r="Z6" s="3">
        <v>22249.3</v>
      </c>
      <c r="AA6" s="3">
        <v>36500</v>
      </c>
      <c r="AB6" s="4"/>
      <c r="AC6" s="4"/>
      <c r="AD6" s="4"/>
      <c r="AE6" s="4"/>
      <c r="AF6" s="4"/>
      <c r="AG6" s="4"/>
      <c r="AH6" s="4"/>
      <c r="AI6" s="3">
        <v>300000</v>
      </c>
      <c r="AJ6" s="3">
        <v>50000</v>
      </c>
      <c r="AK6" s="3">
        <v>9816757.4700000007</v>
      </c>
      <c r="AL6" s="3">
        <v>1288373.43</v>
      </c>
      <c r="AM6" s="4"/>
      <c r="AN6" s="4"/>
      <c r="AO6" s="3">
        <v>1095000</v>
      </c>
      <c r="AP6" s="3">
        <v>435773.41</v>
      </c>
      <c r="AQ6" s="3">
        <v>70000</v>
      </c>
      <c r="AR6" s="3">
        <v>42556.12</v>
      </c>
      <c r="AS6" s="3">
        <v>3413740</v>
      </c>
      <c r="AT6" s="3">
        <v>665862.41</v>
      </c>
      <c r="AU6" s="3">
        <v>7622186.5</v>
      </c>
      <c r="AV6" s="3">
        <v>4853781.5</v>
      </c>
      <c r="AW6" s="4"/>
      <c r="AX6" s="4"/>
      <c r="AY6" s="4"/>
      <c r="AZ6" s="4"/>
      <c r="BA6" s="4"/>
      <c r="BB6" s="4"/>
      <c r="BC6" s="3">
        <v>53879407</v>
      </c>
      <c r="BD6" s="3">
        <v>27027880.550000001</v>
      </c>
      <c r="BE6" s="3">
        <v>206307145</v>
      </c>
      <c r="BF6" s="3">
        <v>104661857.19</v>
      </c>
      <c r="BG6" s="3">
        <v>3677539</v>
      </c>
      <c r="BH6" s="3">
        <v>1058440.93</v>
      </c>
      <c r="BI6" s="3">
        <v>6263577</v>
      </c>
      <c r="BJ6" s="3">
        <v>2221607.8199999998</v>
      </c>
      <c r="BK6" s="3">
        <v>28716373.120000001</v>
      </c>
      <c r="BL6" s="3">
        <v>11185094.619999999</v>
      </c>
      <c r="BM6" s="3">
        <v>1086176</v>
      </c>
      <c r="BN6" s="3">
        <v>430460.35</v>
      </c>
      <c r="BO6" s="3">
        <v>164383</v>
      </c>
      <c r="BP6" s="3">
        <v>63421.88</v>
      </c>
      <c r="BQ6" s="3">
        <v>31586449</v>
      </c>
      <c r="BR6" s="3">
        <v>17091021.210000001</v>
      </c>
      <c r="BS6" s="3">
        <v>9073008</v>
      </c>
      <c r="BT6" s="3">
        <v>4063304.47</v>
      </c>
      <c r="BU6" s="4"/>
      <c r="BV6" s="4"/>
      <c r="BW6" s="3">
        <v>473000</v>
      </c>
      <c r="BX6" s="3">
        <v>213880</v>
      </c>
      <c r="BY6" s="4"/>
      <c r="BZ6" s="4"/>
      <c r="CA6" s="4"/>
      <c r="CB6" s="4"/>
      <c r="CC6" s="4"/>
      <c r="CD6" s="4"/>
      <c r="CE6" s="4"/>
      <c r="CF6" s="4"/>
      <c r="CG6" s="3">
        <v>2030720</v>
      </c>
      <c r="CH6" s="3">
        <v>848903.68000000005</v>
      </c>
      <c r="CI6" s="3">
        <v>0</v>
      </c>
      <c r="CJ6" s="3">
        <v>0</v>
      </c>
      <c r="CK6" s="4"/>
      <c r="CL6" s="4"/>
    </row>
    <row r="7" spans="2:90">
      <c r="B7" s="2" t="s">
        <v>52</v>
      </c>
      <c r="C7" s="3">
        <v>6912615</v>
      </c>
      <c r="D7" s="3">
        <v>3516757.57</v>
      </c>
      <c r="E7" s="3">
        <v>837220</v>
      </c>
      <c r="F7" s="3">
        <v>414033.01</v>
      </c>
      <c r="G7" s="3">
        <v>25877640.850000001</v>
      </c>
      <c r="H7" s="3">
        <v>13987175.050000001</v>
      </c>
      <c r="I7" s="4"/>
      <c r="J7" s="4"/>
      <c r="K7" s="3">
        <v>3409720</v>
      </c>
      <c r="L7" s="3">
        <v>1436113.72</v>
      </c>
      <c r="M7" s="4"/>
      <c r="N7" s="4"/>
      <c r="O7" s="3">
        <v>250000</v>
      </c>
      <c r="P7" s="4"/>
      <c r="Q7" s="3">
        <v>43012789.310000002</v>
      </c>
      <c r="R7" s="3">
        <v>23351016.579999998</v>
      </c>
      <c r="S7" s="3">
        <v>997104</v>
      </c>
      <c r="T7" s="3">
        <v>404189.44</v>
      </c>
      <c r="U7" s="4"/>
      <c r="V7" s="4"/>
      <c r="W7" s="3">
        <v>446000</v>
      </c>
      <c r="X7" s="3">
        <v>159100</v>
      </c>
      <c r="Y7" s="3">
        <v>135957</v>
      </c>
      <c r="Z7" s="3">
        <v>84483.27</v>
      </c>
      <c r="AA7" s="4"/>
      <c r="AB7" s="4"/>
      <c r="AC7" s="4"/>
      <c r="AD7" s="4"/>
      <c r="AE7" s="4"/>
      <c r="AF7" s="4"/>
      <c r="AG7" s="4"/>
      <c r="AH7" s="4"/>
      <c r="AI7" s="4"/>
      <c r="AJ7" s="4"/>
      <c r="AK7" s="3">
        <v>10126064.220000001</v>
      </c>
      <c r="AL7" s="3">
        <v>2258085.7599999998</v>
      </c>
      <c r="AM7" s="4"/>
      <c r="AN7" s="4"/>
      <c r="AO7" s="3">
        <v>256419.84</v>
      </c>
      <c r="AP7" s="3">
        <v>18368.78</v>
      </c>
      <c r="AQ7" s="3">
        <v>447400</v>
      </c>
      <c r="AR7" s="3">
        <v>88100.06</v>
      </c>
      <c r="AS7" s="3">
        <v>12760742</v>
      </c>
      <c r="AT7" s="3">
        <v>5732820.4500000002</v>
      </c>
      <c r="AU7" s="3">
        <v>5524089.8799999999</v>
      </c>
      <c r="AV7" s="3">
        <v>2513040.2799999998</v>
      </c>
      <c r="AW7" s="4"/>
      <c r="AX7" s="4"/>
      <c r="AY7" s="4"/>
      <c r="AZ7" s="4"/>
      <c r="BA7" s="4"/>
      <c r="BB7" s="4"/>
      <c r="BC7" s="3">
        <v>17312921</v>
      </c>
      <c r="BD7" s="3">
        <v>8234744.4699999997</v>
      </c>
      <c r="BE7" s="3">
        <v>204022380</v>
      </c>
      <c r="BF7" s="3">
        <v>107034977.56999999</v>
      </c>
      <c r="BG7" s="3">
        <v>2418735</v>
      </c>
      <c r="BH7" s="3">
        <v>568375.23</v>
      </c>
      <c r="BI7" s="3">
        <v>6319785</v>
      </c>
      <c r="BJ7" s="3">
        <v>2989268.91</v>
      </c>
      <c r="BK7" s="3">
        <v>31676902.649999999</v>
      </c>
      <c r="BL7" s="3">
        <v>12466522.27</v>
      </c>
      <c r="BM7" s="3">
        <v>2515926</v>
      </c>
      <c r="BN7" s="3">
        <v>1384238.16</v>
      </c>
      <c r="BO7" s="3">
        <v>694265</v>
      </c>
      <c r="BP7" s="3">
        <v>318443.99</v>
      </c>
      <c r="BQ7" s="3">
        <v>27902326</v>
      </c>
      <c r="BR7" s="3">
        <v>15481603.49</v>
      </c>
      <c r="BS7" s="3">
        <v>4220227</v>
      </c>
      <c r="BT7" s="3">
        <v>1618192.43</v>
      </c>
      <c r="BU7" s="3">
        <v>1485000</v>
      </c>
      <c r="BV7" s="3">
        <v>877314.18</v>
      </c>
      <c r="BW7" s="3">
        <v>403000</v>
      </c>
      <c r="BX7" s="3">
        <v>247650</v>
      </c>
      <c r="BY7" s="4"/>
      <c r="BZ7" s="4"/>
      <c r="CA7" s="4"/>
      <c r="CB7" s="4"/>
      <c r="CC7" s="4"/>
      <c r="CD7" s="4"/>
      <c r="CE7" s="4"/>
      <c r="CF7" s="4"/>
      <c r="CG7" s="3">
        <v>350500</v>
      </c>
      <c r="CH7" s="4"/>
      <c r="CI7" s="3">
        <v>0</v>
      </c>
      <c r="CJ7" s="3">
        <v>0</v>
      </c>
      <c r="CK7" s="4"/>
      <c r="CL7" s="4"/>
    </row>
    <row r="8" spans="2:90">
      <c r="B8" s="2" t="s">
        <v>53</v>
      </c>
      <c r="C8" s="3">
        <v>4774055</v>
      </c>
      <c r="D8" s="3">
        <v>2444060.15</v>
      </c>
      <c r="E8" s="3">
        <v>657000</v>
      </c>
      <c r="F8" s="3">
        <v>216383.88</v>
      </c>
      <c r="G8" s="3">
        <v>24343875.219999999</v>
      </c>
      <c r="H8" s="3">
        <v>12246190.1</v>
      </c>
      <c r="I8" s="4"/>
      <c r="J8" s="4"/>
      <c r="K8" s="3">
        <v>3000000</v>
      </c>
      <c r="L8" s="3">
        <v>1417130.78</v>
      </c>
      <c r="M8" s="3">
        <v>750000</v>
      </c>
      <c r="N8" s="4"/>
      <c r="O8" s="3">
        <v>554000</v>
      </c>
      <c r="P8" s="4"/>
      <c r="Q8" s="3">
        <v>11299509.76</v>
      </c>
      <c r="R8" s="3">
        <v>4965185.92</v>
      </c>
      <c r="S8" s="3">
        <v>498552</v>
      </c>
      <c r="T8" s="3">
        <v>188683.75</v>
      </c>
      <c r="U8" s="3">
        <v>2000</v>
      </c>
      <c r="V8" s="4"/>
      <c r="W8" s="3">
        <v>1034000</v>
      </c>
      <c r="X8" s="3">
        <v>457410.36</v>
      </c>
      <c r="Y8" s="4"/>
      <c r="Z8" s="4"/>
      <c r="AA8" s="3">
        <v>7000</v>
      </c>
      <c r="AB8" s="4"/>
      <c r="AC8" s="4"/>
      <c r="AD8" s="4"/>
      <c r="AE8" s="4"/>
      <c r="AF8" s="4"/>
      <c r="AG8" s="4"/>
      <c r="AH8" s="4"/>
      <c r="AI8" s="4"/>
      <c r="AJ8" s="4"/>
      <c r="AK8" s="3">
        <v>12620037.68</v>
      </c>
      <c r="AL8" s="3">
        <v>99760</v>
      </c>
      <c r="AM8" s="4"/>
      <c r="AN8" s="4"/>
      <c r="AO8" s="3">
        <v>543200</v>
      </c>
      <c r="AP8" s="3">
        <v>68088.960000000006</v>
      </c>
      <c r="AQ8" s="3">
        <v>29608233.399999999</v>
      </c>
      <c r="AR8" s="3">
        <v>6402815.0099999998</v>
      </c>
      <c r="AS8" s="3">
        <v>37462968.649999999</v>
      </c>
      <c r="AT8" s="3">
        <v>18164368</v>
      </c>
      <c r="AU8" s="3">
        <v>6774285.1299999999</v>
      </c>
      <c r="AV8" s="3">
        <v>3926304.21</v>
      </c>
      <c r="AW8" s="3">
        <v>14000</v>
      </c>
      <c r="AX8" s="4"/>
      <c r="AY8" s="4"/>
      <c r="AZ8" s="4"/>
      <c r="BA8" s="4"/>
      <c r="BB8" s="4"/>
      <c r="BC8" s="3">
        <v>25841710</v>
      </c>
      <c r="BD8" s="3">
        <v>13720642.710000001</v>
      </c>
      <c r="BE8" s="3">
        <v>134859300</v>
      </c>
      <c r="BF8" s="3">
        <v>68187487.849999994</v>
      </c>
      <c r="BG8" s="3">
        <v>1421759</v>
      </c>
      <c r="BH8" s="3">
        <v>661129.76</v>
      </c>
      <c r="BI8" s="3">
        <v>5497897</v>
      </c>
      <c r="BJ8" s="3">
        <v>2217901.29</v>
      </c>
      <c r="BK8" s="3">
        <v>24931764.960000001</v>
      </c>
      <c r="BL8" s="3">
        <v>9547253.4900000002</v>
      </c>
      <c r="BM8" s="3">
        <v>5425276</v>
      </c>
      <c r="BN8" s="3">
        <v>2259457.7200000002</v>
      </c>
      <c r="BO8" s="3">
        <v>727000</v>
      </c>
      <c r="BP8" s="3">
        <v>288821.90999999997</v>
      </c>
      <c r="BQ8" s="3">
        <v>15531079</v>
      </c>
      <c r="BR8" s="3">
        <v>7592280.3799999999</v>
      </c>
      <c r="BS8" s="3">
        <v>4544191</v>
      </c>
      <c r="BT8" s="3">
        <v>1872582.76</v>
      </c>
      <c r="BU8" s="3">
        <v>1659000</v>
      </c>
      <c r="BV8" s="3">
        <v>807383.15</v>
      </c>
      <c r="BW8" s="4"/>
      <c r="BX8" s="4"/>
      <c r="BY8" s="3">
        <v>311000</v>
      </c>
      <c r="BZ8" s="3">
        <v>112015</v>
      </c>
      <c r="CA8" s="4"/>
      <c r="CB8" s="4"/>
      <c r="CC8" s="4"/>
      <c r="CD8" s="4"/>
      <c r="CE8" s="4"/>
      <c r="CF8" s="4"/>
      <c r="CG8" s="3">
        <v>52000</v>
      </c>
      <c r="CH8" s="3">
        <v>0</v>
      </c>
      <c r="CI8" s="3">
        <v>0</v>
      </c>
      <c r="CJ8" s="3">
        <v>0</v>
      </c>
      <c r="CK8" s="3">
        <v>0</v>
      </c>
      <c r="CL8" s="3">
        <v>0</v>
      </c>
    </row>
    <row r="9" spans="2:90">
      <c r="B9" s="2" t="s">
        <v>54</v>
      </c>
      <c r="C9" s="3">
        <v>7736105</v>
      </c>
      <c r="D9" s="3">
        <v>3651054.1</v>
      </c>
      <c r="E9" s="3">
        <v>1095783</v>
      </c>
      <c r="F9" s="3">
        <v>489169.75</v>
      </c>
      <c r="G9" s="3">
        <v>27291094</v>
      </c>
      <c r="H9" s="3">
        <v>14128898.210000001</v>
      </c>
      <c r="I9" s="4"/>
      <c r="J9" s="4"/>
      <c r="K9" s="3">
        <v>2823866</v>
      </c>
      <c r="L9" s="3">
        <v>1237663.24</v>
      </c>
      <c r="M9" s="3">
        <v>225000</v>
      </c>
      <c r="N9" s="3">
        <v>135000</v>
      </c>
      <c r="O9" s="3">
        <v>100000</v>
      </c>
      <c r="P9" s="4"/>
      <c r="Q9" s="3">
        <v>45999398.75</v>
      </c>
      <c r="R9" s="3">
        <v>11576688.359999999</v>
      </c>
      <c r="S9" s="3">
        <v>1246380</v>
      </c>
      <c r="T9" s="3">
        <v>371771.84</v>
      </c>
      <c r="U9" s="4"/>
      <c r="V9" s="4"/>
      <c r="W9" s="3">
        <v>175000</v>
      </c>
      <c r="X9" s="4"/>
      <c r="Y9" s="3">
        <v>722900</v>
      </c>
      <c r="Z9" s="3">
        <v>225761.16</v>
      </c>
      <c r="AA9" s="3">
        <v>200000</v>
      </c>
      <c r="AB9" s="4"/>
      <c r="AC9" s="4"/>
      <c r="AD9" s="4"/>
      <c r="AE9" s="4"/>
      <c r="AF9" s="4"/>
      <c r="AG9" s="4"/>
      <c r="AH9" s="4"/>
      <c r="AI9" s="4"/>
      <c r="AJ9" s="4"/>
      <c r="AK9" s="3">
        <v>2919961.8</v>
      </c>
      <c r="AL9" s="4"/>
      <c r="AM9" s="4"/>
      <c r="AN9" s="4"/>
      <c r="AO9" s="3">
        <v>5604024.0899999999</v>
      </c>
      <c r="AP9" s="3">
        <v>409423.68</v>
      </c>
      <c r="AQ9" s="3">
        <v>8086575</v>
      </c>
      <c r="AR9" s="4"/>
      <c r="AS9" s="3">
        <v>26358001</v>
      </c>
      <c r="AT9" s="3">
        <v>7141060.7000000002</v>
      </c>
      <c r="AU9" s="3">
        <v>6891816</v>
      </c>
      <c r="AV9" s="3">
        <v>756146.56</v>
      </c>
      <c r="AW9" s="4"/>
      <c r="AX9" s="4"/>
      <c r="AY9" s="4"/>
      <c r="AZ9" s="4"/>
      <c r="BA9" s="4"/>
      <c r="BB9" s="4"/>
      <c r="BC9" s="3">
        <v>37442419</v>
      </c>
      <c r="BD9" s="3">
        <v>18663342.829999998</v>
      </c>
      <c r="BE9" s="3">
        <v>149077145.12</v>
      </c>
      <c r="BF9" s="3">
        <v>76045212.489999995</v>
      </c>
      <c r="BG9" s="3">
        <v>1240077</v>
      </c>
      <c r="BH9" s="3">
        <v>564574</v>
      </c>
      <c r="BI9" s="3">
        <v>7688346</v>
      </c>
      <c r="BJ9" s="3">
        <v>3381807.89</v>
      </c>
      <c r="BK9" s="3">
        <v>57931782.609999999</v>
      </c>
      <c r="BL9" s="3">
        <v>15103943.66</v>
      </c>
      <c r="BM9" s="3">
        <v>5891876</v>
      </c>
      <c r="BN9" s="3">
        <v>2539876.5</v>
      </c>
      <c r="BO9" s="3">
        <v>741200</v>
      </c>
      <c r="BP9" s="3">
        <v>163148.17000000001</v>
      </c>
      <c r="BQ9" s="3">
        <v>18409890</v>
      </c>
      <c r="BR9" s="3">
        <v>9973829.3599999994</v>
      </c>
      <c r="BS9" s="3">
        <v>5633293</v>
      </c>
      <c r="BT9" s="3">
        <v>2388801.8199999998</v>
      </c>
      <c r="BU9" s="3">
        <v>2716949</v>
      </c>
      <c r="BV9" s="3">
        <v>1328862.43</v>
      </c>
      <c r="BW9" s="3">
        <v>574000</v>
      </c>
      <c r="BX9" s="3">
        <v>343208.17</v>
      </c>
      <c r="BY9" s="3">
        <v>208650</v>
      </c>
      <c r="BZ9" s="3">
        <v>145180</v>
      </c>
      <c r="CA9" s="4"/>
      <c r="CB9" s="4"/>
      <c r="CC9" s="4"/>
      <c r="CD9" s="4"/>
      <c r="CE9" s="3">
        <v>1716000</v>
      </c>
      <c r="CF9" s="3">
        <v>624301.23</v>
      </c>
      <c r="CG9" s="3">
        <v>72584</v>
      </c>
      <c r="CH9" s="3">
        <v>0</v>
      </c>
      <c r="CI9" s="3">
        <v>0</v>
      </c>
      <c r="CJ9" s="3">
        <v>0</v>
      </c>
      <c r="CK9" s="4"/>
      <c r="CL9" s="4"/>
    </row>
    <row r="10" spans="2:90">
      <c r="B10" s="2" t="s">
        <v>55</v>
      </c>
      <c r="C10" s="3">
        <v>6229359</v>
      </c>
      <c r="D10" s="3">
        <v>2958744.44</v>
      </c>
      <c r="E10" s="3">
        <v>802300</v>
      </c>
      <c r="F10" s="3">
        <v>348842.89</v>
      </c>
      <c r="G10" s="3">
        <v>30396549</v>
      </c>
      <c r="H10" s="3">
        <v>13540732.77</v>
      </c>
      <c r="I10" s="4"/>
      <c r="J10" s="4"/>
      <c r="K10" s="3">
        <v>2058200</v>
      </c>
      <c r="L10" s="3">
        <v>1025083.34</v>
      </c>
      <c r="M10" s="3">
        <v>240000</v>
      </c>
      <c r="N10" s="3">
        <v>140000</v>
      </c>
      <c r="O10" s="3">
        <v>452000</v>
      </c>
      <c r="P10" s="4"/>
      <c r="Q10" s="3">
        <v>17092683.100000001</v>
      </c>
      <c r="R10" s="3">
        <v>6470491.8700000001</v>
      </c>
      <c r="S10" s="3">
        <v>810147</v>
      </c>
      <c r="T10" s="3">
        <v>388281.24</v>
      </c>
      <c r="U10" s="3">
        <v>1000</v>
      </c>
      <c r="V10" s="4"/>
      <c r="W10" s="3">
        <v>4931967.41</v>
      </c>
      <c r="X10" s="3">
        <v>1755724.41</v>
      </c>
      <c r="Y10" s="3">
        <v>1859900</v>
      </c>
      <c r="Z10" s="3">
        <v>452534.71</v>
      </c>
      <c r="AA10" s="3">
        <v>138600</v>
      </c>
      <c r="AB10" s="3">
        <v>19615</v>
      </c>
      <c r="AC10" s="4"/>
      <c r="AD10" s="4"/>
      <c r="AE10" s="4"/>
      <c r="AF10" s="4"/>
      <c r="AG10" s="4"/>
      <c r="AH10" s="4"/>
      <c r="AI10" s="3">
        <v>300000</v>
      </c>
      <c r="AJ10" s="3">
        <v>118529.85</v>
      </c>
      <c r="AK10" s="3">
        <v>28100152.539999999</v>
      </c>
      <c r="AL10" s="3">
        <v>96683</v>
      </c>
      <c r="AM10" s="4"/>
      <c r="AN10" s="4"/>
      <c r="AO10" s="3">
        <v>1576265.63</v>
      </c>
      <c r="AP10" s="3">
        <v>505454.3</v>
      </c>
      <c r="AQ10" s="3">
        <v>357547.3</v>
      </c>
      <c r="AR10" s="3">
        <v>42544.19</v>
      </c>
      <c r="AS10" s="3">
        <v>1597917</v>
      </c>
      <c r="AT10" s="3">
        <v>289621.5</v>
      </c>
      <c r="AU10" s="3">
        <v>3636834.49</v>
      </c>
      <c r="AV10" s="3">
        <v>1755038.25</v>
      </c>
      <c r="AW10" s="3">
        <v>1322367.1200000001</v>
      </c>
      <c r="AX10" s="3">
        <v>597484.65</v>
      </c>
      <c r="AY10" s="4"/>
      <c r="AZ10" s="4"/>
      <c r="BA10" s="3">
        <v>30000</v>
      </c>
      <c r="BB10" s="4"/>
      <c r="BC10" s="3">
        <v>35442124</v>
      </c>
      <c r="BD10" s="3">
        <v>17608157.25</v>
      </c>
      <c r="BE10" s="3">
        <v>223594373.75999999</v>
      </c>
      <c r="BF10" s="3">
        <v>110970918.66</v>
      </c>
      <c r="BG10" s="3">
        <v>1815317.24</v>
      </c>
      <c r="BH10" s="3">
        <v>974937.23</v>
      </c>
      <c r="BI10" s="3">
        <v>7759311</v>
      </c>
      <c r="BJ10" s="3">
        <v>3580629.88</v>
      </c>
      <c r="BK10" s="3">
        <v>34120248.799999997</v>
      </c>
      <c r="BL10" s="3">
        <v>10640775.08</v>
      </c>
      <c r="BM10" s="3">
        <v>3625535.36</v>
      </c>
      <c r="BN10" s="3">
        <v>1310495.96</v>
      </c>
      <c r="BO10" s="3">
        <v>1615227</v>
      </c>
      <c r="BP10" s="3">
        <v>593839.96</v>
      </c>
      <c r="BQ10" s="3">
        <v>27281178</v>
      </c>
      <c r="BR10" s="3">
        <v>16653057.59</v>
      </c>
      <c r="BS10" s="3">
        <v>9806300</v>
      </c>
      <c r="BT10" s="3">
        <v>3808075.47</v>
      </c>
      <c r="BU10" s="3">
        <v>1926000</v>
      </c>
      <c r="BV10" s="3">
        <v>763680.75</v>
      </c>
      <c r="BW10" s="3">
        <v>327000</v>
      </c>
      <c r="BX10" s="3">
        <v>1440</v>
      </c>
      <c r="BY10" s="3">
        <v>269000</v>
      </c>
      <c r="BZ10" s="3">
        <v>35929</v>
      </c>
      <c r="CA10" s="4"/>
      <c r="CB10" s="4"/>
      <c r="CC10" s="4"/>
      <c r="CD10" s="4"/>
      <c r="CE10" s="4"/>
      <c r="CF10" s="4"/>
      <c r="CG10" s="3">
        <v>19200</v>
      </c>
      <c r="CH10" s="3">
        <v>0</v>
      </c>
      <c r="CI10" s="3">
        <v>0</v>
      </c>
      <c r="CJ10" s="3">
        <v>0</v>
      </c>
      <c r="CK10" s="4"/>
      <c r="CL10" s="4"/>
    </row>
    <row r="11" spans="2:90">
      <c r="B11" s="2" t="s">
        <v>56</v>
      </c>
      <c r="C11" s="3">
        <v>7703911</v>
      </c>
      <c r="D11" s="3">
        <v>3158995.89</v>
      </c>
      <c r="E11" s="3">
        <v>822000</v>
      </c>
      <c r="F11" s="3">
        <v>335654.25</v>
      </c>
      <c r="G11" s="3">
        <v>27825124.670000002</v>
      </c>
      <c r="H11" s="3">
        <v>11138061.560000001</v>
      </c>
      <c r="I11" s="4"/>
      <c r="J11" s="4"/>
      <c r="K11" s="3">
        <v>5232300</v>
      </c>
      <c r="L11" s="3">
        <v>2006927.61</v>
      </c>
      <c r="M11" s="3">
        <v>142600</v>
      </c>
      <c r="N11" s="4"/>
      <c r="O11" s="3">
        <v>204954.18</v>
      </c>
      <c r="P11" s="4"/>
      <c r="Q11" s="3">
        <v>21825383.600000001</v>
      </c>
      <c r="R11" s="3">
        <v>10629520.060000001</v>
      </c>
      <c r="S11" s="3">
        <v>1059423</v>
      </c>
      <c r="T11" s="3">
        <v>155573.39000000001</v>
      </c>
      <c r="U11" s="4"/>
      <c r="V11" s="4"/>
      <c r="W11" s="3">
        <v>228400</v>
      </c>
      <c r="X11" s="3">
        <v>30500</v>
      </c>
      <c r="Y11" s="3">
        <v>94600</v>
      </c>
      <c r="Z11" s="3">
        <v>21011.56</v>
      </c>
      <c r="AA11" s="4"/>
      <c r="AB11" s="4"/>
      <c r="AC11" s="4"/>
      <c r="AD11" s="4"/>
      <c r="AE11" s="4"/>
      <c r="AF11" s="4"/>
      <c r="AG11" s="4"/>
      <c r="AH11" s="4"/>
      <c r="AI11" s="3">
        <v>886200</v>
      </c>
      <c r="AJ11" s="3">
        <v>225000</v>
      </c>
      <c r="AK11" s="3">
        <v>9128911.4000000004</v>
      </c>
      <c r="AL11" s="3">
        <v>438447.37</v>
      </c>
      <c r="AM11" s="4"/>
      <c r="AN11" s="4"/>
      <c r="AO11" s="3">
        <v>1058700</v>
      </c>
      <c r="AP11" s="3">
        <v>197507.68</v>
      </c>
      <c r="AQ11" s="3">
        <v>2762571</v>
      </c>
      <c r="AR11" s="3">
        <v>1239.96</v>
      </c>
      <c r="AS11" s="3">
        <v>7827230</v>
      </c>
      <c r="AT11" s="3">
        <v>919917.2</v>
      </c>
      <c r="AU11" s="3">
        <v>5462899.2199999997</v>
      </c>
      <c r="AV11" s="3">
        <v>2532739.1</v>
      </c>
      <c r="AW11" s="4"/>
      <c r="AX11" s="4"/>
      <c r="AY11" s="4"/>
      <c r="AZ11" s="4"/>
      <c r="BA11" s="4"/>
      <c r="BB11" s="4"/>
      <c r="BC11" s="3">
        <v>21458122</v>
      </c>
      <c r="BD11" s="3">
        <v>10689986.24</v>
      </c>
      <c r="BE11" s="3">
        <v>185989468</v>
      </c>
      <c r="BF11" s="3">
        <v>100953570.89</v>
      </c>
      <c r="BG11" s="3">
        <v>1324859</v>
      </c>
      <c r="BH11" s="3">
        <v>465768</v>
      </c>
      <c r="BI11" s="3">
        <v>7455761</v>
      </c>
      <c r="BJ11" s="3">
        <v>3212221.77</v>
      </c>
      <c r="BK11" s="3">
        <v>26437084.149999999</v>
      </c>
      <c r="BL11" s="3">
        <v>9560159.2200000007</v>
      </c>
      <c r="BM11" s="3">
        <v>5018276</v>
      </c>
      <c r="BN11" s="3">
        <v>2074925.13</v>
      </c>
      <c r="BO11" s="3">
        <v>375000</v>
      </c>
      <c r="BP11" s="3">
        <v>236511.62</v>
      </c>
      <c r="BQ11" s="3">
        <v>26656015</v>
      </c>
      <c r="BR11" s="3">
        <v>13789431.83</v>
      </c>
      <c r="BS11" s="3">
        <v>5237879</v>
      </c>
      <c r="BT11" s="3">
        <v>2098902</v>
      </c>
      <c r="BU11" s="3">
        <v>1285000</v>
      </c>
      <c r="BV11" s="3">
        <v>684978.68</v>
      </c>
      <c r="BW11" s="3">
        <v>224000</v>
      </c>
      <c r="BX11" s="3">
        <v>69850</v>
      </c>
      <c r="BY11" s="3">
        <v>5720000</v>
      </c>
      <c r="BZ11" s="3">
        <v>571387.18000000005</v>
      </c>
      <c r="CA11" s="4"/>
      <c r="CB11" s="4"/>
      <c r="CC11" s="4"/>
      <c r="CD11" s="4"/>
      <c r="CE11" s="4"/>
      <c r="CF11" s="4"/>
      <c r="CG11" s="3">
        <v>302631</v>
      </c>
      <c r="CH11" s="3">
        <v>20797.27</v>
      </c>
      <c r="CI11" s="3">
        <v>0</v>
      </c>
      <c r="CJ11" s="3">
        <v>0</v>
      </c>
      <c r="CK11" s="4"/>
      <c r="CL11" s="4"/>
    </row>
    <row r="12" spans="2:90">
      <c r="B12" s="2" t="s">
        <v>57</v>
      </c>
      <c r="C12" s="3">
        <v>5122576</v>
      </c>
      <c r="D12" s="3">
        <v>2349864.56</v>
      </c>
      <c r="E12" s="3">
        <v>621500</v>
      </c>
      <c r="F12" s="3">
        <v>285987.18</v>
      </c>
      <c r="G12" s="3">
        <v>18439080.5</v>
      </c>
      <c r="H12" s="3">
        <v>9727639.1500000004</v>
      </c>
      <c r="I12" s="3">
        <v>850</v>
      </c>
      <c r="J12" s="4"/>
      <c r="K12" s="3">
        <v>2473400</v>
      </c>
      <c r="L12" s="3">
        <v>1207267.32</v>
      </c>
      <c r="M12" s="3">
        <v>198250</v>
      </c>
      <c r="N12" s="4"/>
      <c r="O12" s="3">
        <v>4829789</v>
      </c>
      <c r="P12" s="4"/>
      <c r="Q12" s="3">
        <v>13629990.93</v>
      </c>
      <c r="R12" s="3">
        <v>5538735.2300000004</v>
      </c>
      <c r="S12" s="3">
        <v>560871</v>
      </c>
      <c r="T12" s="3">
        <v>198173.33</v>
      </c>
      <c r="U12" s="4"/>
      <c r="V12" s="4"/>
      <c r="W12" s="3">
        <v>1571500</v>
      </c>
      <c r="X12" s="3">
        <v>750145.75</v>
      </c>
      <c r="Y12" s="4"/>
      <c r="Z12" s="4"/>
      <c r="AA12" s="3">
        <v>45942.400000000001</v>
      </c>
      <c r="AB12" s="3">
        <v>35942.400000000001</v>
      </c>
      <c r="AC12" s="4"/>
      <c r="AD12" s="4"/>
      <c r="AE12" s="4"/>
      <c r="AF12" s="4"/>
      <c r="AG12" s="4"/>
      <c r="AH12" s="4"/>
      <c r="AI12" s="3">
        <v>262000</v>
      </c>
      <c r="AJ12" s="3">
        <v>142000</v>
      </c>
      <c r="AK12" s="3">
        <v>26259541.670000002</v>
      </c>
      <c r="AL12" s="3">
        <v>1965384.24</v>
      </c>
      <c r="AM12" s="4"/>
      <c r="AN12" s="4"/>
      <c r="AO12" s="3">
        <v>539500</v>
      </c>
      <c r="AP12" s="3">
        <v>104665</v>
      </c>
      <c r="AQ12" s="3">
        <v>182072.16</v>
      </c>
      <c r="AR12" s="3">
        <v>16847.46</v>
      </c>
      <c r="AS12" s="3">
        <v>21788791</v>
      </c>
      <c r="AT12" s="3">
        <v>1025898.11</v>
      </c>
      <c r="AU12" s="3">
        <v>2467457.94</v>
      </c>
      <c r="AV12" s="3">
        <v>1332491.6100000001</v>
      </c>
      <c r="AW12" s="4"/>
      <c r="AX12" s="4"/>
      <c r="AY12" s="4"/>
      <c r="AZ12" s="4"/>
      <c r="BA12" s="4"/>
      <c r="BB12" s="4"/>
      <c r="BC12" s="3">
        <v>10779288</v>
      </c>
      <c r="BD12" s="3">
        <v>4550062.3600000003</v>
      </c>
      <c r="BE12" s="3">
        <v>117088198</v>
      </c>
      <c r="BF12" s="3">
        <v>66600471.5</v>
      </c>
      <c r="BG12" s="3">
        <v>3173823</v>
      </c>
      <c r="BH12" s="3">
        <v>921905.03</v>
      </c>
      <c r="BI12" s="3">
        <v>6144331</v>
      </c>
      <c r="BJ12" s="3">
        <v>2112557.4</v>
      </c>
      <c r="BK12" s="3">
        <v>20192612.510000002</v>
      </c>
      <c r="BL12" s="3">
        <v>8265046.5800000001</v>
      </c>
      <c r="BM12" s="3">
        <v>1833076</v>
      </c>
      <c r="BN12" s="3">
        <v>877635.11</v>
      </c>
      <c r="BO12" s="3">
        <v>268448</v>
      </c>
      <c r="BP12" s="3">
        <v>126772.92</v>
      </c>
      <c r="BQ12" s="3">
        <v>16576114</v>
      </c>
      <c r="BR12" s="3">
        <v>8104774.0300000003</v>
      </c>
      <c r="BS12" s="3">
        <v>1946104</v>
      </c>
      <c r="BT12" s="3">
        <v>908769.06</v>
      </c>
      <c r="BU12" s="3">
        <v>948000</v>
      </c>
      <c r="BV12" s="3">
        <v>467193.2</v>
      </c>
      <c r="BW12" s="3">
        <v>424800</v>
      </c>
      <c r="BX12" s="3">
        <v>246982</v>
      </c>
      <c r="BY12" s="4"/>
      <c r="BZ12" s="4"/>
      <c r="CA12" s="4"/>
      <c r="CB12" s="4"/>
      <c r="CC12" s="4"/>
      <c r="CD12" s="4"/>
      <c r="CE12" s="4"/>
      <c r="CF12" s="4"/>
      <c r="CG12" s="3">
        <v>100</v>
      </c>
      <c r="CH12" s="3">
        <v>0</v>
      </c>
      <c r="CI12" s="3">
        <v>0</v>
      </c>
      <c r="CJ12" s="3">
        <v>0</v>
      </c>
      <c r="CK12" s="4"/>
      <c r="CL12" s="4"/>
    </row>
    <row r="13" spans="2:90">
      <c r="B13" s="2" t="s">
        <v>58</v>
      </c>
      <c r="C13" s="3">
        <v>5526183</v>
      </c>
      <c r="D13" s="3">
        <v>2475291.83</v>
      </c>
      <c r="E13" s="3">
        <v>699600</v>
      </c>
      <c r="F13" s="3">
        <v>431231.66</v>
      </c>
      <c r="G13" s="3">
        <v>20091146.719999999</v>
      </c>
      <c r="H13" s="3">
        <v>10805912.32</v>
      </c>
      <c r="I13" s="4"/>
      <c r="J13" s="4"/>
      <c r="K13" s="3">
        <v>2016900</v>
      </c>
      <c r="L13" s="3">
        <v>1225510.8999999999</v>
      </c>
      <c r="M13" s="3">
        <v>240000</v>
      </c>
      <c r="N13" s="4"/>
      <c r="O13" s="3">
        <v>210000</v>
      </c>
      <c r="P13" s="4"/>
      <c r="Q13" s="3">
        <v>17651905.59</v>
      </c>
      <c r="R13" s="3">
        <v>9970553.1999999993</v>
      </c>
      <c r="S13" s="3">
        <v>623190</v>
      </c>
      <c r="T13" s="3">
        <v>266514.03999999998</v>
      </c>
      <c r="U13" s="4"/>
      <c r="V13" s="4"/>
      <c r="W13" s="3">
        <v>1878815</v>
      </c>
      <c r="X13" s="3">
        <v>842151.72</v>
      </c>
      <c r="Y13" s="3">
        <v>102281</v>
      </c>
      <c r="Z13" s="3">
        <v>7495.52</v>
      </c>
      <c r="AA13" s="3">
        <v>92430</v>
      </c>
      <c r="AB13" s="4"/>
      <c r="AC13" s="3">
        <v>243008.48</v>
      </c>
      <c r="AD13" s="3">
        <v>101883.39</v>
      </c>
      <c r="AE13" s="4"/>
      <c r="AF13" s="4"/>
      <c r="AG13" s="4"/>
      <c r="AH13" s="4"/>
      <c r="AI13" s="3">
        <v>221000</v>
      </c>
      <c r="AJ13" s="3">
        <v>78020</v>
      </c>
      <c r="AK13" s="3">
        <v>18349087.129999999</v>
      </c>
      <c r="AL13" s="3">
        <v>1624625</v>
      </c>
      <c r="AM13" s="4"/>
      <c r="AN13" s="4"/>
      <c r="AO13" s="3">
        <v>1234620</v>
      </c>
      <c r="AP13" s="3">
        <v>60164.54</v>
      </c>
      <c r="AQ13" s="3">
        <v>391415</v>
      </c>
      <c r="AR13" s="3">
        <v>1437.15</v>
      </c>
      <c r="AS13" s="3">
        <v>4919044.88</v>
      </c>
      <c r="AT13" s="3">
        <v>961545.49</v>
      </c>
      <c r="AU13" s="3">
        <v>8635684.2899999991</v>
      </c>
      <c r="AV13" s="3">
        <v>3220659.22</v>
      </c>
      <c r="AW13" s="4"/>
      <c r="AX13" s="4"/>
      <c r="AY13" s="4"/>
      <c r="AZ13" s="4"/>
      <c r="BA13" s="4"/>
      <c r="BB13" s="4"/>
      <c r="BC13" s="3">
        <v>46213052.700000003</v>
      </c>
      <c r="BD13" s="3">
        <v>22286365.030000001</v>
      </c>
      <c r="BE13" s="3">
        <v>200553864.25999999</v>
      </c>
      <c r="BF13" s="3">
        <v>98380618.950000003</v>
      </c>
      <c r="BG13" s="3">
        <v>1591387</v>
      </c>
      <c r="BH13" s="3">
        <v>442832.48</v>
      </c>
      <c r="BI13" s="3">
        <v>8821026.3000000007</v>
      </c>
      <c r="BJ13" s="3">
        <v>3875390.1</v>
      </c>
      <c r="BK13" s="3">
        <v>32478504.030000001</v>
      </c>
      <c r="BL13" s="3">
        <v>12789714.52</v>
      </c>
      <c r="BM13" s="3">
        <v>4444891</v>
      </c>
      <c r="BN13" s="3">
        <v>1760282.63</v>
      </c>
      <c r="BO13" s="3">
        <v>243000</v>
      </c>
      <c r="BP13" s="3">
        <v>125111.73</v>
      </c>
      <c r="BQ13" s="3">
        <v>25822704</v>
      </c>
      <c r="BR13" s="3">
        <v>16331057.470000001</v>
      </c>
      <c r="BS13" s="3">
        <v>16735572</v>
      </c>
      <c r="BT13" s="3">
        <v>7698931.0499999998</v>
      </c>
      <c r="BU13" s="3">
        <v>1918241.45</v>
      </c>
      <c r="BV13" s="3">
        <v>1034513.71</v>
      </c>
      <c r="BW13" s="3">
        <v>245020</v>
      </c>
      <c r="BX13" s="3">
        <v>80680</v>
      </c>
      <c r="BY13" s="4"/>
      <c r="BZ13" s="4"/>
      <c r="CA13" s="4"/>
      <c r="CB13" s="4"/>
      <c r="CC13" s="4"/>
      <c r="CD13" s="4"/>
      <c r="CE13" s="4"/>
      <c r="CF13" s="4"/>
      <c r="CG13" s="3">
        <v>320500</v>
      </c>
      <c r="CH13" s="3">
        <v>223185.15</v>
      </c>
      <c r="CI13" s="3">
        <v>0</v>
      </c>
      <c r="CJ13" s="3">
        <v>0</v>
      </c>
      <c r="CK13" s="4"/>
      <c r="CL13" s="4"/>
    </row>
    <row r="14" spans="2:90">
      <c r="B14" s="2" t="s">
        <v>59</v>
      </c>
      <c r="C14" s="3">
        <v>10638533</v>
      </c>
      <c r="D14" s="3">
        <v>5178023.6100000003</v>
      </c>
      <c r="E14" s="3">
        <v>2944781.13</v>
      </c>
      <c r="F14" s="3">
        <v>1347450.9</v>
      </c>
      <c r="G14" s="3">
        <v>46907739.770000003</v>
      </c>
      <c r="H14" s="3">
        <v>22762181.68</v>
      </c>
      <c r="I14" s="4"/>
      <c r="J14" s="4"/>
      <c r="K14" s="3">
        <v>3984649</v>
      </c>
      <c r="L14" s="3">
        <v>1941689.14</v>
      </c>
      <c r="M14" s="3">
        <v>750000</v>
      </c>
      <c r="N14" s="4"/>
      <c r="O14" s="3">
        <v>192000</v>
      </c>
      <c r="P14" s="4"/>
      <c r="Q14" s="3">
        <v>60654578.479999997</v>
      </c>
      <c r="R14" s="3">
        <v>31626921.219999999</v>
      </c>
      <c r="S14" s="3">
        <v>1807251</v>
      </c>
      <c r="T14" s="3">
        <v>856275.03</v>
      </c>
      <c r="U14" s="4"/>
      <c r="V14" s="4"/>
      <c r="W14" s="3">
        <v>4773600</v>
      </c>
      <c r="X14" s="3">
        <v>2059498.53</v>
      </c>
      <c r="Y14" s="3">
        <v>615500</v>
      </c>
      <c r="Z14" s="3">
        <v>284070.34000000003</v>
      </c>
      <c r="AA14" s="3">
        <v>16000</v>
      </c>
      <c r="AB14" s="4"/>
      <c r="AC14" s="3">
        <v>80000</v>
      </c>
      <c r="AD14" s="3">
        <v>25000</v>
      </c>
      <c r="AE14" s="4"/>
      <c r="AF14" s="4"/>
      <c r="AG14" s="4"/>
      <c r="AH14" s="4"/>
      <c r="AI14" s="4"/>
      <c r="AJ14" s="4"/>
      <c r="AK14" s="3">
        <v>50952713</v>
      </c>
      <c r="AL14" s="3">
        <v>17463796.25</v>
      </c>
      <c r="AM14" s="4"/>
      <c r="AN14" s="4"/>
      <c r="AO14" s="3">
        <v>149750.42000000001</v>
      </c>
      <c r="AP14" s="3">
        <v>16136.61</v>
      </c>
      <c r="AQ14" s="3">
        <v>97800</v>
      </c>
      <c r="AR14" s="3">
        <v>11607.3</v>
      </c>
      <c r="AS14" s="3">
        <v>4871000</v>
      </c>
      <c r="AT14" s="3">
        <v>179750</v>
      </c>
      <c r="AU14" s="3">
        <v>11645685.970000001</v>
      </c>
      <c r="AV14" s="3">
        <v>6168147.6500000004</v>
      </c>
      <c r="AW14" s="3">
        <v>3875195.6</v>
      </c>
      <c r="AX14" s="3">
        <v>2330012.1</v>
      </c>
      <c r="AY14" s="4"/>
      <c r="AZ14" s="4"/>
      <c r="BA14" s="4"/>
      <c r="BB14" s="4"/>
      <c r="BC14" s="3">
        <v>35231361</v>
      </c>
      <c r="BD14" s="3">
        <v>16484714.039999999</v>
      </c>
      <c r="BE14" s="3">
        <v>345014388.06</v>
      </c>
      <c r="BF14" s="3">
        <v>158873683.53</v>
      </c>
      <c r="BG14" s="3">
        <v>4006583</v>
      </c>
      <c r="BH14" s="3">
        <v>3132697.92</v>
      </c>
      <c r="BI14" s="3">
        <v>9588728</v>
      </c>
      <c r="BJ14" s="3">
        <v>4251011.62</v>
      </c>
      <c r="BK14" s="3">
        <v>39459170.390000001</v>
      </c>
      <c r="BL14" s="3">
        <v>17459122.82</v>
      </c>
      <c r="BM14" s="3">
        <v>1311376</v>
      </c>
      <c r="BN14" s="3">
        <v>657204.79</v>
      </c>
      <c r="BO14" s="3">
        <v>1790196.32</v>
      </c>
      <c r="BP14" s="3">
        <v>729555.78</v>
      </c>
      <c r="BQ14" s="3">
        <v>45910135</v>
      </c>
      <c r="BR14" s="3">
        <v>25229644.719999999</v>
      </c>
      <c r="BS14" s="3">
        <v>11385048</v>
      </c>
      <c r="BT14" s="3">
        <v>4622480.66</v>
      </c>
      <c r="BU14" s="3">
        <v>3707000</v>
      </c>
      <c r="BV14" s="3">
        <v>1323220.3500000001</v>
      </c>
      <c r="BW14" s="3">
        <v>5426473.3200000003</v>
      </c>
      <c r="BX14" s="3">
        <v>2118381.13</v>
      </c>
      <c r="BY14" s="3">
        <v>876423.83</v>
      </c>
      <c r="BZ14" s="3">
        <v>338444</v>
      </c>
      <c r="CA14" s="3">
        <v>120000</v>
      </c>
      <c r="CB14" s="3">
        <v>102380</v>
      </c>
      <c r="CC14" s="4"/>
      <c r="CD14" s="4"/>
      <c r="CE14" s="4"/>
      <c r="CF14" s="4"/>
      <c r="CG14" s="3">
        <v>2500</v>
      </c>
      <c r="CH14" s="3">
        <v>0</v>
      </c>
      <c r="CI14" s="3">
        <v>79844</v>
      </c>
      <c r="CJ14" s="3">
        <v>0</v>
      </c>
      <c r="CK14" s="4"/>
      <c r="CL14" s="4"/>
    </row>
    <row r="15" spans="2:90">
      <c r="B15" s="2" t="s">
        <v>60</v>
      </c>
      <c r="C15" s="3">
        <v>4586689</v>
      </c>
      <c r="D15" s="3">
        <v>1906387.1</v>
      </c>
      <c r="E15" s="3">
        <v>1407500</v>
      </c>
      <c r="F15" s="3">
        <v>582683.55000000005</v>
      </c>
      <c r="G15" s="3">
        <v>23199036.440000001</v>
      </c>
      <c r="H15" s="3">
        <v>11501799.939999999</v>
      </c>
      <c r="I15" s="4"/>
      <c r="J15" s="4"/>
      <c r="K15" s="3">
        <v>2426500</v>
      </c>
      <c r="L15" s="3">
        <v>1294111.7</v>
      </c>
      <c r="M15" s="3">
        <v>237100</v>
      </c>
      <c r="N15" s="4"/>
      <c r="O15" s="3">
        <v>633214.03</v>
      </c>
      <c r="P15" s="4"/>
      <c r="Q15" s="3">
        <v>41120126.469999999</v>
      </c>
      <c r="R15" s="3">
        <v>8369230.0300000003</v>
      </c>
      <c r="S15" s="3">
        <v>623190</v>
      </c>
      <c r="T15" s="3">
        <v>201137.03</v>
      </c>
      <c r="U15" s="4"/>
      <c r="V15" s="4"/>
      <c r="W15" s="3">
        <v>377000</v>
      </c>
      <c r="X15" s="4"/>
      <c r="Y15" s="3">
        <v>39326</v>
      </c>
      <c r="Z15" s="3">
        <v>7500</v>
      </c>
      <c r="AA15" s="3">
        <v>70200</v>
      </c>
      <c r="AB15" s="4"/>
      <c r="AC15" s="3">
        <v>282000</v>
      </c>
      <c r="AD15" s="3">
        <v>118500</v>
      </c>
      <c r="AE15" s="4"/>
      <c r="AF15" s="4"/>
      <c r="AG15" s="4"/>
      <c r="AH15" s="4"/>
      <c r="AI15" s="3">
        <v>130000</v>
      </c>
      <c r="AJ15" s="3">
        <v>100000</v>
      </c>
      <c r="AK15" s="3">
        <v>7920442.6799999997</v>
      </c>
      <c r="AL15" s="3">
        <v>435650.75</v>
      </c>
      <c r="AM15" s="4"/>
      <c r="AN15" s="4"/>
      <c r="AO15" s="3">
        <v>1457231.61</v>
      </c>
      <c r="AP15" s="3">
        <v>518790.58</v>
      </c>
      <c r="AQ15" s="3">
        <v>15195084</v>
      </c>
      <c r="AR15" s="3">
        <v>4426586.9400000004</v>
      </c>
      <c r="AS15" s="3">
        <v>5683888.3399999999</v>
      </c>
      <c r="AT15" s="3">
        <v>557170.98</v>
      </c>
      <c r="AU15" s="3">
        <v>3835039.96</v>
      </c>
      <c r="AV15" s="3">
        <v>2154706.7999999998</v>
      </c>
      <c r="AW15" s="4"/>
      <c r="AX15" s="4"/>
      <c r="AY15" s="4"/>
      <c r="AZ15" s="4"/>
      <c r="BA15" s="4"/>
      <c r="BB15" s="4"/>
      <c r="BC15" s="3">
        <v>28672650.800000001</v>
      </c>
      <c r="BD15" s="3">
        <v>10232097.789999999</v>
      </c>
      <c r="BE15" s="3">
        <v>173703813</v>
      </c>
      <c r="BF15" s="3">
        <v>89606412.510000005</v>
      </c>
      <c r="BG15" s="3">
        <v>1445431.6</v>
      </c>
      <c r="BH15" s="3">
        <v>162349.92000000001</v>
      </c>
      <c r="BI15" s="3">
        <v>5341545</v>
      </c>
      <c r="BJ15" s="3">
        <v>2726060.22</v>
      </c>
      <c r="BK15" s="3">
        <v>18898126.239999998</v>
      </c>
      <c r="BL15" s="3">
        <v>8341694.0199999996</v>
      </c>
      <c r="BM15" s="3">
        <v>3187076</v>
      </c>
      <c r="BN15" s="3">
        <v>1645735.95</v>
      </c>
      <c r="BO15" s="3">
        <v>875000</v>
      </c>
      <c r="BP15" s="3">
        <v>378901.54</v>
      </c>
      <c r="BQ15" s="3">
        <v>23911956</v>
      </c>
      <c r="BR15" s="3">
        <v>12159684.08</v>
      </c>
      <c r="BS15" s="3">
        <v>6163083</v>
      </c>
      <c r="BT15" s="3">
        <v>2777612.65</v>
      </c>
      <c r="BU15" s="3">
        <v>1847200</v>
      </c>
      <c r="BV15" s="3">
        <v>833970.32</v>
      </c>
      <c r="BW15" s="3">
        <v>509000</v>
      </c>
      <c r="BX15" s="3">
        <v>300059.93</v>
      </c>
      <c r="BY15" s="4"/>
      <c r="BZ15" s="4"/>
      <c r="CA15" s="4"/>
      <c r="CB15" s="4"/>
      <c r="CC15" s="4"/>
      <c r="CD15" s="4"/>
      <c r="CE15" s="4"/>
      <c r="CF15" s="4"/>
      <c r="CG15" s="3">
        <v>5000</v>
      </c>
      <c r="CH15" s="3">
        <v>0</v>
      </c>
      <c r="CI15" s="3">
        <v>0</v>
      </c>
      <c r="CJ15" s="3">
        <v>0</v>
      </c>
      <c r="CK15" s="3">
        <v>0</v>
      </c>
      <c r="CL15" s="3">
        <v>0</v>
      </c>
    </row>
    <row r="16" spans="2:90">
      <c r="B16" s="2" t="s">
        <v>61</v>
      </c>
      <c r="C16" s="3">
        <v>4204447</v>
      </c>
      <c r="D16" s="3">
        <v>1791263.07</v>
      </c>
      <c r="E16" s="3">
        <v>632500</v>
      </c>
      <c r="F16" s="3">
        <v>310941.68</v>
      </c>
      <c r="G16" s="3">
        <v>19687270</v>
      </c>
      <c r="H16" s="3">
        <v>9641186.2300000004</v>
      </c>
      <c r="I16" s="4"/>
      <c r="J16" s="4"/>
      <c r="K16" s="3">
        <v>2176000</v>
      </c>
      <c r="L16" s="3">
        <v>877819.57</v>
      </c>
      <c r="M16" s="3">
        <v>1092511</v>
      </c>
      <c r="N16" s="4"/>
      <c r="O16" s="3">
        <v>192800</v>
      </c>
      <c r="P16" s="4"/>
      <c r="Q16" s="3">
        <v>16627675.789999999</v>
      </c>
      <c r="R16" s="3">
        <v>6806948.2599999998</v>
      </c>
      <c r="S16" s="3">
        <v>747828</v>
      </c>
      <c r="T16" s="3">
        <v>306053.78999999998</v>
      </c>
      <c r="U16" s="4"/>
      <c r="V16" s="4"/>
      <c r="W16" s="3">
        <v>257200</v>
      </c>
      <c r="X16" s="3">
        <v>81200</v>
      </c>
      <c r="Y16" s="3">
        <v>6500</v>
      </c>
      <c r="Z16" s="4"/>
      <c r="AA16" s="3">
        <v>22000</v>
      </c>
      <c r="AB16" s="4"/>
      <c r="AC16" s="3">
        <v>271000</v>
      </c>
      <c r="AD16" s="3">
        <v>56383.05</v>
      </c>
      <c r="AE16" s="4"/>
      <c r="AF16" s="4"/>
      <c r="AG16" s="4"/>
      <c r="AH16" s="4"/>
      <c r="AI16" s="4"/>
      <c r="AJ16" s="4"/>
      <c r="AK16" s="3">
        <v>5063216.6500000004</v>
      </c>
      <c r="AL16" s="3">
        <v>1032916.32</v>
      </c>
      <c r="AM16" s="4"/>
      <c r="AN16" s="4"/>
      <c r="AO16" s="3">
        <v>469721.88</v>
      </c>
      <c r="AP16" s="3">
        <v>233854</v>
      </c>
      <c r="AQ16" s="4"/>
      <c r="AR16" s="4"/>
      <c r="AS16" s="3">
        <v>1628297</v>
      </c>
      <c r="AT16" s="3">
        <v>221669.07</v>
      </c>
      <c r="AU16" s="3">
        <v>662943</v>
      </c>
      <c r="AV16" s="3">
        <v>144852.91</v>
      </c>
      <c r="AW16" s="4"/>
      <c r="AX16" s="4"/>
      <c r="AY16" s="4"/>
      <c r="AZ16" s="4"/>
      <c r="BA16" s="4"/>
      <c r="BB16" s="4"/>
      <c r="BC16" s="3">
        <v>9545082</v>
      </c>
      <c r="BD16" s="3">
        <v>3734204.72</v>
      </c>
      <c r="BE16" s="3">
        <v>179006674</v>
      </c>
      <c r="BF16" s="3">
        <v>84710746.109999999</v>
      </c>
      <c r="BG16" s="3">
        <v>1063971</v>
      </c>
      <c r="BH16" s="3">
        <v>369696.28</v>
      </c>
      <c r="BI16" s="3">
        <v>4719410</v>
      </c>
      <c r="BJ16" s="3">
        <v>1805355.04</v>
      </c>
      <c r="BK16" s="3">
        <v>32707213.370000001</v>
      </c>
      <c r="BL16" s="3">
        <v>12940936.24</v>
      </c>
      <c r="BM16" s="3">
        <v>1380676</v>
      </c>
      <c r="BN16" s="3">
        <v>518754.32</v>
      </c>
      <c r="BO16" s="3">
        <v>571871</v>
      </c>
      <c r="BP16" s="3">
        <v>247553.3</v>
      </c>
      <c r="BQ16" s="3">
        <v>18202061</v>
      </c>
      <c r="BR16" s="3">
        <v>11090149.789999999</v>
      </c>
      <c r="BS16" s="3">
        <v>3374181</v>
      </c>
      <c r="BT16" s="3">
        <v>1413534.27</v>
      </c>
      <c r="BU16" s="3">
        <v>1422000</v>
      </c>
      <c r="BV16" s="3">
        <v>592023.81999999995</v>
      </c>
      <c r="BW16" s="3">
        <v>198500</v>
      </c>
      <c r="BX16" s="3">
        <v>54980</v>
      </c>
      <c r="BY16" s="3">
        <v>8000</v>
      </c>
      <c r="BZ16" s="3">
        <v>5000</v>
      </c>
      <c r="CA16" s="4"/>
      <c r="CB16" s="4"/>
      <c r="CC16" s="4"/>
      <c r="CD16" s="4"/>
      <c r="CE16" s="4"/>
      <c r="CF16" s="4"/>
      <c r="CG16" s="3">
        <v>707000</v>
      </c>
      <c r="CH16" s="3">
        <v>401218.62</v>
      </c>
      <c r="CI16" s="3">
        <v>0</v>
      </c>
      <c r="CJ16" s="3">
        <v>0</v>
      </c>
      <c r="CK16" s="3">
        <v>1500000</v>
      </c>
      <c r="CL16" s="4"/>
    </row>
    <row r="17" spans="2:90">
      <c r="B17" s="2" t="s">
        <v>62</v>
      </c>
      <c r="C17" s="3">
        <v>5513243</v>
      </c>
      <c r="D17" s="3">
        <v>2418343.5</v>
      </c>
      <c r="E17" s="3">
        <v>757201</v>
      </c>
      <c r="F17" s="3">
        <v>387135.79</v>
      </c>
      <c r="G17" s="3">
        <v>21052279.100000001</v>
      </c>
      <c r="H17" s="3">
        <v>10726017.300000001</v>
      </c>
      <c r="I17" s="3">
        <v>550</v>
      </c>
      <c r="J17" s="4"/>
      <c r="K17" s="3">
        <v>2491900</v>
      </c>
      <c r="L17" s="3">
        <v>1293582.9099999999</v>
      </c>
      <c r="M17" s="3">
        <v>287000</v>
      </c>
      <c r="N17" s="4"/>
      <c r="O17" s="4"/>
      <c r="P17" s="4"/>
      <c r="Q17" s="3">
        <v>22356292.77</v>
      </c>
      <c r="R17" s="3">
        <v>8980920.7200000007</v>
      </c>
      <c r="S17" s="3">
        <v>436233</v>
      </c>
      <c r="T17" s="3">
        <v>156236</v>
      </c>
      <c r="U17" s="4"/>
      <c r="V17" s="4"/>
      <c r="W17" s="3">
        <v>108002</v>
      </c>
      <c r="X17" s="3">
        <v>5000</v>
      </c>
      <c r="Y17" s="3">
        <v>66454</v>
      </c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3">
        <v>2293298</v>
      </c>
      <c r="AL17" s="3">
        <v>91768.82</v>
      </c>
      <c r="AM17" s="4"/>
      <c r="AN17" s="4"/>
      <c r="AO17" s="3">
        <v>165000</v>
      </c>
      <c r="AP17" s="3">
        <v>30000</v>
      </c>
      <c r="AQ17" s="4"/>
      <c r="AR17" s="4"/>
      <c r="AS17" s="3">
        <v>2733000</v>
      </c>
      <c r="AT17" s="3">
        <v>1978000</v>
      </c>
      <c r="AU17" s="3">
        <v>1286500</v>
      </c>
      <c r="AV17" s="3">
        <v>678632.37</v>
      </c>
      <c r="AW17" s="4"/>
      <c r="AX17" s="4"/>
      <c r="AY17" s="4"/>
      <c r="AZ17" s="4"/>
      <c r="BA17" s="4"/>
      <c r="BB17" s="4"/>
      <c r="BC17" s="3">
        <v>21402208.719999999</v>
      </c>
      <c r="BD17" s="3">
        <v>11561623.5</v>
      </c>
      <c r="BE17" s="3">
        <v>160236289.38999999</v>
      </c>
      <c r="BF17" s="3">
        <v>90142669.810000002</v>
      </c>
      <c r="BG17" s="3">
        <v>976826</v>
      </c>
      <c r="BH17" s="3">
        <v>660252.93000000005</v>
      </c>
      <c r="BI17" s="3">
        <v>4359733</v>
      </c>
      <c r="BJ17" s="3">
        <v>2399118.0099999998</v>
      </c>
      <c r="BK17" s="3">
        <v>21630829.809999999</v>
      </c>
      <c r="BL17" s="3">
        <v>9897992.2100000009</v>
      </c>
      <c r="BM17" s="3">
        <v>2470470.06</v>
      </c>
      <c r="BN17" s="3">
        <v>1492207.74</v>
      </c>
      <c r="BO17" s="3">
        <v>516000</v>
      </c>
      <c r="BP17" s="3">
        <v>413132.72</v>
      </c>
      <c r="BQ17" s="3">
        <v>20000004</v>
      </c>
      <c r="BR17" s="3">
        <v>12214465.449999999</v>
      </c>
      <c r="BS17" s="3">
        <v>5410018</v>
      </c>
      <c r="BT17" s="3">
        <v>2345780.89</v>
      </c>
      <c r="BU17" s="3">
        <v>1185000</v>
      </c>
      <c r="BV17" s="3">
        <v>536562.86</v>
      </c>
      <c r="BW17" s="4"/>
      <c r="BX17" s="4"/>
      <c r="BY17" s="3">
        <v>2721560.5</v>
      </c>
      <c r="BZ17" s="3">
        <v>1680047.22</v>
      </c>
      <c r="CA17" s="4"/>
      <c r="CB17" s="4"/>
      <c r="CC17" s="4"/>
      <c r="CD17" s="4"/>
      <c r="CE17" s="4"/>
      <c r="CF17" s="4"/>
      <c r="CG17" s="3">
        <v>1382400</v>
      </c>
      <c r="CH17" s="3">
        <v>289447.25</v>
      </c>
      <c r="CI17" s="3">
        <v>0</v>
      </c>
      <c r="CJ17" s="3">
        <v>0</v>
      </c>
      <c r="CK17" s="4"/>
      <c r="CL17" s="4"/>
    </row>
    <row r="18" spans="2:90">
      <c r="B18" s="2" t="s">
        <v>63</v>
      </c>
      <c r="C18" s="3">
        <v>6288090.96</v>
      </c>
      <c r="D18" s="3">
        <v>2780194.89</v>
      </c>
      <c r="E18" s="3">
        <v>364471</v>
      </c>
      <c r="F18" s="3">
        <v>178793.15</v>
      </c>
      <c r="G18" s="3">
        <v>21812730.800000001</v>
      </c>
      <c r="H18" s="3">
        <v>12923159.060000001</v>
      </c>
      <c r="I18" s="4"/>
      <c r="J18" s="4"/>
      <c r="K18" s="3">
        <v>2776450</v>
      </c>
      <c r="L18" s="3">
        <v>1739198.15</v>
      </c>
      <c r="M18" s="3">
        <v>10000</v>
      </c>
      <c r="N18" s="4"/>
      <c r="O18" s="3">
        <v>32000</v>
      </c>
      <c r="P18" s="4"/>
      <c r="Q18" s="3">
        <v>15200030.060000001</v>
      </c>
      <c r="R18" s="3">
        <v>7444972.5</v>
      </c>
      <c r="S18" s="3">
        <v>623190</v>
      </c>
      <c r="T18" s="3">
        <v>216769.38</v>
      </c>
      <c r="U18" s="4"/>
      <c r="V18" s="4"/>
      <c r="W18" s="3">
        <v>1530653</v>
      </c>
      <c r="X18" s="3">
        <v>905208</v>
      </c>
      <c r="Y18" s="3">
        <v>70600</v>
      </c>
      <c r="Z18" s="3">
        <v>63100</v>
      </c>
      <c r="AA18" s="3">
        <v>89715</v>
      </c>
      <c r="AB18" s="3">
        <v>8000</v>
      </c>
      <c r="AC18" s="3">
        <v>241000</v>
      </c>
      <c r="AD18" s="3">
        <v>102707.46</v>
      </c>
      <c r="AE18" s="4"/>
      <c r="AF18" s="4"/>
      <c r="AG18" s="4"/>
      <c r="AH18" s="4"/>
      <c r="AI18" s="4"/>
      <c r="AJ18" s="4"/>
      <c r="AK18" s="3">
        <v>9994477.4800000004</v>
      </c>
      <c r="AL18" s="3">
        <v>462200.24</v>
      </c>
      <c r="AM18" s="4"/>
      <c r="AN18" s="4"/>
      <c r="AO18" s="3">
        <v>2306712</v>
      </c>
      <c r="AP18" s="3">
        <v>349012</v>
      </c>
      <c r="AQ18" s="3">
        <v>47000</v>
      </c>
      <c r="AR18" s="4"/>
      <c r="AS18" s="3">
        <v>3477760.47</v>
      </c>
      <c r="AT18" s="3">
        <v>223085.24</v>
      </c>
      <c r="AU18" s="3">
        <v>2090108.98</v>
      </c>
      <c r="AV18" s="3">
        <v>1140250.54</v>
      </c>
      <c r="AW18" s="4"/>
      <c r="AX18" s="4"/>
      <c r="AY18" s="4"/>
      <c r="AZ18" s="4"/>
      <c r="BA18" s="4"/>
      <c r="BB18" s="4"/>
      <c r="BC18" s="3">
        <v>34628386.469999999</v>
      </c>
      <c r="BD18" s="3">
        <v>18615238.66</v>
      </c>
      <c r="BE18" s="3">
        <v>180928922.90000001</v>
      </c>
      <c r="BF18" s="3">
        <v>97061923.909999996</v>
      </c>
      <c r="BG18" s="3">
        <v>2088450</v>
      </c>
      <c r="BH18" s="3">
        <v>1142016.8400000001</v>
      </c>
      <c r="BI18" s="3">
        <v>8137620</v>
      </c>
      <c r="BJ18" s="3">
        <v>4615391.26</v>
      </c>
      <c r="BK18" s="3">
        <v>29195362.07</v>
      </c>
      <c r="BL18" s="3">
        <v>11809592.17</v>
      </c>
      <c r="BM18" s="3">
        <v>3726994</v>
      </c>
      <c r="BN18" s="3">
        <v>1920870.57</v>
      </c>
      <c r="BO18" s="3">
        <v>1217787.06</v>
      </c>
      <c r="BP18" s="3">
        <v>906549.86</v>
      </c>
      <c r="BQ18" s="3">
        <v>26443837</v>
      </c>
      <c r="BR18" s="3">
        <v>15933411.18</v>
      </c>
      <c r="BS18" s="3">
        <v>7347286</v>
      </c>
      <c r="BT18" s="3">
        <v>3749115.67</v>
      </c>
      <c r="BU18" s="3">
        <v>2285818</v>
      </c>
      <c r="BV18" s="3">
        <v>1132071.8600000001</v>
      </c>
      <c r="BW18" s="3">
        <v>222600</v>
      </c>
      <c r="BX18" s="3">
        <v>170840</v>
      </c>
      <c r="BY18" s="4"/>
      <c r="BZ18" s="4"/>
      <c r="CA18" s="4"/>
      <c r="CB18" s="4"/>
      <c r="CC18" s="4"/>
      <c r="CD18" s="4"/>
      <c r="CE18" s="4"/>
      <c r="CF18" s="4"/>
      <c r="CG18" s="3">
        <v>26848</v>
      </c>
      <c r="CH18" s="3">
        <v>24227.02</v>
      </c>
      <c r="CI18" s="3">
        <v>0</v>
      </c>
      <c r="CJ18" s="3">
        <v>0</v>
      </c>
      <c r="CK18" s="4"/>
      <c r="CL18" s="4"/>
    </row>
    <row r="19" spans="2:90">
      <c r="B19" s="2" t="s">
        <v>64</v>
      </c>
      <c r="C19" s="3">
        <v>7109516</v>
      </c>
      <c r="D19" s="3">
        <v>3379949.68</v>
      </c>
      <c r="E19" s="3">
        <v>1084914</v>
      </c>
      <c r="F19" s="3">
        <v>556140.88</v>
      </c>
      <c r="G19" s="3">
        <v>29775476.199999999</v>
      </c>
      <c r="H19" s="3">
        <v>13757487.699999999</v>
      </c>
      <c r="I19" s="4"/>
      <c r="J19" s="4"/>
      <c r="K19" s="3">
        <v>1246479</v>
      </c>
      <c r="L19" s="3">
        <v>608134.57999999996</v>
      </c>
      <c r="M19" s="3">
        <v>271000</v>
      </c>
      <c r="N19" s="4"/>
      <c r="O19" s="3">
        <v>329500</v>
      </c>
      <c r="P19" s="4"/>
      <c r="Q19" s="3">
        <v>44213282.350000001</v>
      </c>
      <c r="R19" s="3">
        <v>15224039.26</v>
      </c>
      <c r="S19" s="3">
        <v>997104</v>
      </c>
      <c r="T19" s="3">
        <v>466439.06</v>
      </c>
      <c r="U19" s="4"/>
      <c r="V19" s="4"/>
      <c r="W19" s="3">
        <v>150000</v>
      </c>
      <c r="X19" s="3">
        <v>65000</v>
      </c>
      <c r="Y19" s="3">
        <v>37000</v>
      </c>
      <c r="Z19" s="3">
        <v>5630.55</v>
      </c>
      <c r="AA19" s="3">
        <v>52248.9</v>
      </c>
      <c r="AB19" s="3">
        <v>2248.9</v>
      </c>
      <c r="AC19" s="3">
        <v>237000</v>
      </c>
      <c r="AD19" s="3">
        <v>98395.39</v>
      </c>
      <c r="AE19" s="4"/>
      <c r="AF19" s="4"/>
      <c r="AG19" s="4"/>
      <c r="AH19" s="4"/>
      <c r="AI19" s="3">
        <v>1550000</v>
      </c>
      <c r="AJ19" s="3">
        <v>813038.23</v>
      </c>
      <c r="AK19" s="3">
        <v>20245688.34</v>
      </c>
      <c r="AL19" s="3">
        <v>611924.19999999995</v>
      </c>
      <c r="AM19" s="4"/>
      <c r="AN19" s="4"/>
      <c r="AO19" s="3">
        <v>3711304.1</v>
      </c>
      <c r="AP19" s="3">
        <v>162954.03</v>
      </c>
      <c r="AQ19" s="3">
        <v>19087296.199999999</v>
      </c>
      <c r="AR19" s="3">
        <v>65268.160000000003</v>
      </c>
      <c r="AS19" s="3">
        <v>7190512.5999999996</v>
      </c>
      <c r="AT19" s="3">
        <v>4352601.6399999997</v>
      </c>
      <c r="AU19" s="3">
        <v>15765981.119999999</v>
      </c>
      <c r="AV19" s="3">
        <v>7121660.9000000004</v>
      </c>
      <c r="AW19" s="4"/>
      <c r="AX19" s="4"/>
      <c r="AY19" s="4"/>
      <c r="AZ19" s="4"/>
      <c r="BA19" s="4"/>
      <c r="BB19" s="4"/>
      <c r="BC19" s="3">
        <v>42261469.399999999</v>
      </c>
      <c r="BD19" s="3">
        <v>17094563.989999998</v>
      </c>
      <c r="BE19" s="3">
        <v>260527215</v>
      </c>
      <c r="BF19" s="3">
        <v>118376284.92</v>
      </c>
      <c r="BG19" s="3">
        <v>3852944</v>
      </c>
      <c r="BH19" s="3">
        <v>903104.82</v>
      </c>
      <c r="BI19" s="3">
        <v>17484246</v>
      </c>
      <c r="BJ19" s="3">
        <v>8731806.2599999998</v>
      </c>
      <c r="BK19" s="3">
        <v>52455499.479999997</v>
      </c>
      <c r="BL19" s="3">
        <v>24762574.039999999</v>
      </c>
      <c r="BM19" s="3">
        <v>3913519</v>
      </c>
      <c r="BN19" s="3">
        <v>1864738.5</v>
      </c>
      <c r="BO19" s="3">
        <v>361124</v>
      </c>
      <c r="BP19" s="3">
        <v>110822.04</v>
      </c>
      <c r="BQ19" s="3">
        <v>33077815</v>
      </c>
      <c r="BR19" s="3">
        <v>19212942.760000002</v>
      </c>
      <c r="BS19" s="3">
        <v>14042548</v>
      </c>
      <c r="BT19" s="3">
        <v>5952741.3899999997</v>
      </c>
      <c r="BU19" s="3">
        <v>1896000</v>
      </c>
      <c r="BV19" s="3">
        <v>948000</v>
      </c>
      <c r="BW19" s="4"/>
      <c r="BX19" s="4"/>
      <c r="BY19" s="3">
        <v>1735000</v>
      </c>
      <c r="BZ19" s="3">
        <v>682560.91</v>
      </c>
      <c r="CA19" s="4"/>
      <c r="CB19" s="4"/>
      <c r="CC19" s="4"/>
      <c r="CD19" s="4"/>
      <c r="CE19" s="4"/>
      <c r="CF19" s="4"/>
      <c r="CG19" s="3">
        <v>551106.37</v>
      </c>
      <c r="CH19" s="3">
        <v>202393.55</v>
      </c>
      <c r="CI19" s="3">
        <v>0</v>
      </c>
      <c r="CJ19" s="3">
        <v>0</v>
      </c>
      <c r="CK19" s="4"/>
      <c r="CL19" s="4"/>
    </row>
    <row r="20" spans="2:90">
      <c r="B20" s="2" t="s">
        <v>65</v>
      </c>
      <c r="C20" s="3">
        <v>5489988</v>
      </c>
      <c r="D20" s="3">
        <v>2333004.83</v>
      </c>
      <c r="E20" s="3">
        <v>955053</v>
      </c>
      <c r="F20" s="3">
        <v>465178.11</v>
      </c>
      <c r="G20" s="3">
        <v>29849251.359999999</v>
      </c>
      <c r="H20" s="3">
        <v>15235267.91</v>
      </c>
      <c r="I20" s="4"/>
      <c r="J20" s="4"/>
      <c r="K20" s="3">
        <v>952401</v>
      </c>
      <c r="L20" s="3">
        <v>411718.82</v>
      </c>
      <c r="M20" s="3">
        <v>50000</v>
      </c>
      <c r="N20" s="3">
        <v>50000</v>
      </c>
      <c r="O20" s="3">
        <v>378841</v>
      </c>
      <c r="P20" s="4"/>
      <c r="Q20" s="3">
        <v>13825555.949999999</v>
      </c>
      <c r="R20" s="3">
        <v>6200526.5700000003</v>
      </c>
      <c r="S20" s="3">
        <v>872466</v>
      </c>
      <c r="T20" s="3">
        <v>428455.67</v>
      </c>
      <c r="U20" s="4"/>
      <c r="V20" s="4"/>
      <c r="W20" s="3">
        <v>1238500</v>
      </c>
      <c r="X20" s="3">
        <v>513495.99</v>
      </c>
      <c r="Y20" s="3">
        <v>91101.37</v>
      </c>
      <c r="Z20" s="3">
        <v>15000</v>
      </c>
      <c r="AA20" s="3">
        <v>140100</v>
      </c>
      <c r="AB20" s="3">
        <v>1800</v>
      </c>
      <c r="AC20" s="4"/>
      <c r="AD20" s="4"/>
      <c r="AE20" s="4"/>
      <c r="AF20" s="4"/>
      <c r="AG20" s="4"/>
      <c r="AH20" s="4"/>
      <c r="AI20" s="4"/>
      <c r="AJ20" s="4"/>
      <c r="AK20" s="3">
        <v>6754496.8600000003</v>
      </c>
      <c r="AL20" s="3">
        <v>319984.65000000002</v>
      </c>
      <c r="AM20" s="4"/>
      <c r="AN20" s="4"/>
      <c r="AO20" s="3">
        <v>1391220</v>
      </c>
      <c r="AP20" s="3">
        <v>419030.57</v>
      </c>
      <c r="AQ20" s="3">
        <v>318820</v>
      </c>
      <c r="AR20" s="4"/>
      <c r="AS20" s="3">
        <v>4608540.45</v>
      </c>
      <c r="AT20" s="3">
        <v>728405.43</v>
      </c>
      <c r="AU20" s="3">
        <v>4734654.53</v>
      </c>
      <c r="AV20" s="3">
        <v>2221568.4900000002</v>
      </c>
      <c r="AW20" s="3">
        <v>775100</v>
      </c>
      <c r="AX20" s="3">
        <v>257848.56</v>
      </c>
      <c r="AY20" s="4"/>
      <c r="AZ20" s="4"/>
      <c r="BA20" s="4"/>
      <c r="BB20" s="4"/>
      <c r="BC20" s="3">
        <v>41567796.840000004</v>
      </c>
      <c r="BD20" s="3">
        <v>23015924.93</v>
      </c>
      <c r="BE20" s="3">
        <v>219769522.37</v>
      </c>
      <c r="BF20" s="3">
        <v>130770073.53</v>
      </c>
      <c r="BG20" s="3">
        <v>2062278</v>
      </c>
      <c r="BH20" s="3">
        <v>1189335.93</v>
      </c>
      <c r="BI20" s="3">
        <v>6671937</v>
      </c>
      <c r="BJ20" s="3">
        <v>3146825.29</v>
      </c>
      <c r="BK20" s="3">
        <v>16073940.859999999</v>
      </c>
      <c r="BL20" s="3">
        <v>7456921.5499999998</v>
      </c>
      <c r="BM20" s="3">
        <v>1555976</v>
      </c>
      <c r="BN20" s="3">
        <v>635223.01</v>
      </c>
      <c r="BO20" s="3">
        <v>627000</v>
      </c>
      <c r="BP20" s="3">
        <v>290350.40000000002</v>
      </c>
      <c r="BQ20" s="3">
        <v>29745580</v>
      </c>
      <c r="BR20" s="3">
        <v>18383738.890000001</v>
      </c>
      <c r="BS20" s="3">
        <v>13528007</v>
      </c>
      <c r="BT20" s="3">
        <v>6361855.7199999997</v>
      </c>
      <c r="BU20" s="4"/>
      <c r="BV20" s="4"/>
      <c r="BW20" s="4"/>
      <c r="BX20" s="4"/>
      <c r="BY20" s="3">
        <v>1295300</v>
      </c>
      <c r="BZ20" s="3">
        <v>577572.27</v>
      </c>
      <c r="CA20" s="4"/>
      <c r="CB20" s="4"/>
      <c r="CC20" s="4"/>
      <c r="CD20" s="4"/>
      <c r="CE20" s="4"/>
      <c r="CF20" s="4"/>
      <c r="CG20" s="3">
        <v>711358.29</v>
      </c>
      <c r="CH20" s="3">
        <v>602315.81999999995</v>
      </c>
      <c r="CI20" s="3">
        <v>0</v>
      </c>
      <c r="CJ20" s="3">
        <v>0</v>
      </c>
      <c r="CK20" s="3">
        <v>394700</v>
      </c>
      <c r="CL20" s="4"/>
    </row>
    <row r="21" spans="2:90">
      <c r="B21" s="2" t="s">
        <v>66</v>
      </c>
      <c r="C21" s="3">
        <v>4504618.99</v>
      </c>
      <c r="D21" s="3">
        <v>2456766.9500000002</v>
      </c>
      <c r="E21" s="3">
        <v>893600</v>
      </c>
      <c r="F21" s="3">
        <v>470553.09</v>
      </c>
      <c r="G21" s="3">
        <v>18589559.579999998</v>
      </c>
      <c r="H21" s="3">
        <v>10565498.109999999</v>
      </c>
      <c r="I21" s="4"/>
      <c r="J21" s="4"/>
      <c r="K21" s="3">
        <v>2451500</v>
      </c>
      <c r="L21" s="3">
        <v>1054783.8799999999</v>
      </c>
      <c r="M21" s="4"/>
      <c r="N21" s="4"/>
      <c r="O21" s="3">
        <v>200477</v>
      </c>
      <c r="P21" s="4"/>
      <c r="Q21" s="3">
        <v>14855629.189999999</v>
      </c>
      <c r="R21" s="3">
        <v>5479438.1799999997</v>
      </c>
      <c r="S21" s="3">
        <v>498552</v>
      </c>
      <c r="T21" s="3">
        <v>144589.07</v>
      </c>
      <c r="U21" s="4"/>
      <c r="V21" s="4"/>
      <c r="W21" s="3">
        <v>1947600</v>
      </c>
      <c r="X21" s="3">
        <v>862128.77</v>
      </c>
      <c r="Y21" s="4"/>
      <c r="Z21" s="4"/>
      <c r="AA21" s="3">
        <v>20000</v>
      </c>
      <c r="AB21" s="4"/>
      <c r="AC21" s="3">
        <v>25000</v>
      </c>
      <c r="AD21" s="4"/>
      <c r="AE21" s="4"/>
      <c r="AF21" s="4"/>
      <c r="AG21" s="4"/>
      <c r="AH21" s="4"/>
      <c r="AI21" s="3">
        <v>450000</v>
      </c>
      <c r="AJ21" s="3">
        <v>99537.79</v>
      </c>
      <c r="AK21" s="3">
        <v>7528802.5899999999</v>
      </c>
      <c r="AL21" s="3">
        <v>904868.03</v>
      </c>
      <c r="AM21" s="4"/>
      <c r="AN21" s="4"/>
      <c r="AO21" s="3">
        <v>973054.25</v>
      </c>
      <c r="AP21" s="3">
        <v>276488.52</v>
      </c>
      <c r="AQ21" s="3">
        <v>134000</v>
      </c>
      <c r="AR21" s="3">
        <v>62445</v>
      </c>
      <c r="AS21" s="3">
        <v>2596308</v>
      </c>
      <c r="AT21" s="3">
        <v>110790</v>
      </c>
      <c r="AU21" s="3">
        <v>1461296</v>
      </c>
      <c r="AV21" s="3">
        <v>975561.85</v>
      </c>
      <c r="AW21" s="3">
        <v>2548900</v>
      </c>
      <c r="AX21" s="3">
        <v>995970.77</v>
      </c>
      <c r="AY21" s="4"/>
      <c r="AZ21" s="4"/>
      <c r="BA21" s="4"/>
      <c r="BB21" s="4"/>
      <c r="BC21" s="3">
        <v>16659021.449999999</v>
      </c>
      <c r="BD21" s="3">
        <v>8984985.3599999994</v>
      </c>
      <c r="BE21" s="3">
        <v>154203485.47</v>
      </c>
      <c r="BF21" s="3">
        <v>80615438.569999993</v>
      </c>
      <c r="BG21" s="3">
        <v>1315943</v>
      </c>
      <c r="BH21" s="3">
        <v>485062</v>
      </c>
      <c r="BI21" s="3">
        <v>6543805.5599999996</v>
      </c>
      <c r="BJ21" s="3">
        <v>3548787.61</v>
      </c>
      <c r="BK21" s="3">
        <v>22257077.690000001</v>
      </c>
      <c r="BL21" s="3">
        <v>8865571.3200000003</v>
      </c>
      <c r="BM21" s="3">
        <v>4323676</v>
      </c>
      <c r="BN21" s="3">
        <v>2224223.09</v>
      </c>
      <c r="BO21" s="3">
        <v>618300</v>
      </c>
      <c r="BP21" s="3">
        <v>245220.9</v>
      </c>
      <c r="BQ21" s="3">
        <v>16519878</v>
      </c>
      <c r="BR21" s="3">
        <v>9364283.2699999996</v>
      </c>
      <c r="BS21" s="3">
        <v>4125503</v>
      </c>
      <c r="BT21" s="3">
        <v>1878050.39</v>
      </c>
      <c r="BU21" s="3">
        <v>1901000</v>
      </c>
      <c r="BV21" s="3">
        <v>891528.43</v>
      </c>
      <c r="BW21" s="4"/>
      <c r="BX21" s="4"/>
      <c r="BY21" s="3">
        <v>162000</v>
      </c>
      <c r="BZ21" s="3">
        <v>71400</v>
      </c>
      <c r="CA21" s="4"/>
      <c r="CB21" s="4"/>
      <c r="CC21" s="4"/>
      <c r="CD21" s="4"/>
      <c r="CE21" s="4"/>
      <c r="CF21" s="4"/>
      <c r="CG21" s="3">
        <v>93625.33</v>
      </c>
      <c r="CH21" s="3">
        <v>51951.03</v>
      </c>
      <c r="CI21" s="3">
        <v>0</v>
      </c>
      <c r="CJ21" s="3">
        <v>0</v>
      </c>
      <c r="CK21" s="3">
        <v>555000</v>
      </c>
      <c r="CL21" s="4"/>
    </row>
    <row r="22" spans="2:90">
      <c r="B22" s="2" t="s">
        <v>67</v>
      </c>
      <c r="C22" s="3">
        <v>4379169</v>
      </c>
      <c r="D22" s="3">
        <v>2155960.5499999998</v>
      </c>
      <c r="E22" s="3">
        <v>1632800</v>
      </c>
      <c r="F22" s="3">
        <v>814117.84</v>
      </c>
      <c r="G22" s="3">
        <v>24929017</v>
      </c>
      <c r="H22" s="3">
        <v>12552098.300000001</v>
      </c>
      <c r="I22" s="4"/>
      <c r="J22" s="4"/>
      <c r="K22" s="3">
        <v>2431000</v>
      </c>
      <c r="L22" s="3">
        <v>1237418.81</v>
      </c>
      <c r="M22" s="3">
        <v>40000</v>
      </c>
      <c r="N22" s="3">
        <v>40000</v>
      </c>
      <c r="O22" s="3">
        <v>130000</v>
      </c>
      <c r="P22" s="4"/>
      <c r="Q22" s="3">
        <v>20727142.23</v>
      </c>
      <c r="R22" s="3">
        <v>11973861.26</v>
      </c>
      <c r="S22" s="3">
        <v>623190</v>
      </c>
      <c r="T22" s="3">
        <v>279972.82</v>
      </c>
      <c r="U22" s="4"/>
      <c r="V22" s="4"/>
      <c r="W22" s="3">
        <v>10000</v>
      </c>
      <c r="X22" s="4"/>
      <c r="Y22" s="3">
        <v>193500</v>
      </c>
      <c r="Z22" s="3">
        <v>121654.32</v>
      </c>
      <c r="AA22" s="3">
        <v>4000</v>
      </c>
      <c r="AB22" s="4"/>
      <c r="AC22" s="4"/>
      <c r="AD22" s="4"/>
      <c r="AE22" s="4"/>
      <c r="AF22" s="4"/>
      <c r="AG22" s="4"/>
      <c r="AH22" s="4"/>
      <c r="AI22" s="4"/>
      <c r="AJ22" s="4"/>
      <c r="AK22" s="3">
        <v>10423144.310000001</v>
      </c>
      <c r="AL22" s="3">
        <v>4046764.11</v>
      </c>
      <c r="AM22" s="4"/>
      <c r="AN22" s="4"/>
      <c r="AO22" s="3">
        <v>187100</v>
      </c>
      <c r="AP22" s="4"/>
      <c r="AQ22" s="3">
        <v>149000</v>
      </c>
      <c r="AR22" s="3">
        <v>82705.62</v>
      </c>
      <c r="AS22" s="3">
        <v>9361727</v>
      </c>
      <c r="AT22" s="3">
        <v>5896084.3499999996</v>
      </c>
      <c r="AU22" s="3">
        <v>2477021</v>
      </c>
      <c r="AV22" s="3">
        <v>1603910.04</v>
      </c>
      <c r="AW22" s="4"/>
      <c r="AX22" s="4"/>
      <c r="AY22" s="4"/>
      <c r="AZ22" s="4"/>
      <c r="BA22" s="4"/>
      <c r="BB22" s="4"/>
      <c r="BC22" s="3">
        <v>27720944</v>
      </c>
      <c r="BD22" s="3">
        <v>11884605.800000001</v>
      </c>
      <c r="BE22" s="3">
        <v>186921195</v>
      </c>
      <c r="BF22" s="3">
        <v>97412170.510000005</v>
      </c>
      <c r="BG22" s="3">
        <v>1304345</v>
      </c>
      <c r="BH22" s="3">
        <v>1090384.3700000001</v>
      </c>
      <c r="BI22" s="3">
        <v>5794166</v>
      </c>
      <c r="BJ22" s="3">
        <v>2674420.0099999998</v>
      </c>
      <c r="BK22" s="3">
        <v>30805507.5</v>
      </c>
      <c r="BL22" s="3">
        <v>15960762.810000001</v>
      </c>
      <c r="BM22" s="3">
        <v>3356276</v>
      </c>
      <c r="BN22" s="3">
        <v>1541767.65</v>
      </c>
      <c r="BO22" s="3">
        <v>776500</v>
      </c>
      <c r="BP22" s="3">
        <v>405799.59</v>
      </c>
      <c r="BQ22" s="3">
        <v>25165215</v>
      </c>
      <c r="BR22" s="3">
        <v>15758325.15</v>
      </c>
      <c r="BS22" s="3">
        <v>7302836</v>
      </c>
      <c r="BT22" s="3">
        <v>3333163.04</v>
      </c>
      <c r="BU22" s="4"/>
      <c r="BV22" s="4"/>
      <c r="BW22" s="3">
        <v>604000</v>
      </c>
      <c r="BX22" s="3">
        <v>360720.25</v>
      </c>
      <c r="BY22" s="3">
        <v>1144500</v>
      </c>
      <c r="BZ22" s="3">
        <v>1001582.39</v>
      </c>
      <c r="CA22" s="4"/>
      <c r="CB22" s="4"/>
      <c r="CC22" s="4"/>
      <c r="CD22" s="4"/>
      <c r="CE22" s="4"/>
      <c r="CF22" s="4"/>
      <c r="CG22" s="4"/>
      <c r="CH22" s="4"/>
      <c r="CI22" s="3">
        <v>0</v>
      </c>
      <c r="CJ22" s="3">
        <v>0</v>
      </c>
      <c r="CK22" s="3">
        <v>332000</v>
      </c>
      <c r="CL22" s="3">
        <v>0</v>
      </c>
    </row>
    <row r="23" spans="2:90">
      <c r="B23" s="2" t="s">
        <v>68</v>
      </c>
      <c r="C23" s="3">
        <v>8304496.6600000001</v>
      </c>
      <c r="D23" s="3">
        <v>3918205.42</v>
      </c>
      <c r="E23" s="3">
        <v>688100</v>
      </c>
      <c r="F23" s="3">
        <v>258192.2</v>
      </c>
      <c r="G23" s="3">
        <v>32112956.879999999</v>
      </c>
      <c r="H23" s="3">
        <v>13721934.970000001</v>
      </c>
      <c r="I23" s="4"/>
      <c r="J23" s="4"/>
      <c r="K23" s="3">
        <v>4088200</v>
      </c>
      <c r="L23" s="3">
        <v>1493890.06</v>
      </c>
      <c r="M23" s="3">
        <v>555000</v>
      </c>
      <c r="N23" s="4"/>
      <c r="O23" s="3">
        <v>480390</v>
      </c>
      <c r="P23" s="4"/>
      <c r="Q23" s="3">
        <v>32987446.41</v>
      </c>
      <c r="R23" s="3">
        <v>15685088.199999999</v>
      </c>
      <c r="S23" s="3">
        <v>1184061</v>
      </c>
      <c r="T23" s="3">
        <v>467576.78</v>
      </c>
      <c r="U23" s="4"/>
      <c r="V23" s="4"/>
      <c r="W23" s="3">
        <v>2621000</v>
      </c>
      <c r="X23" s="3">
        <v>794537.9</v>
      </c>
      <c r="Y23" s="3">
        <v>381753</v>
      </c>
      <c r="Z23" s="3">
        <v>16154</v>
      </c>
      <c r="AA23" s="3">
        <v>304723</v>
      </c>
      <c r="AB23" s="3">
        <v>7675</v>
      </c>
      <c r="AC23" s="4"/>
      <c r="AD23" s="4"/>
      <c r="AE23" s="4"/>
      <c r="AF23" s="4"/>
      <c r="AG23" s="4"/>
      <c r="AH23" s="4"/>
      <c r="AI23" s="3">
        <v>1550200</v>
      </c>
      <c r="AJ23" s="3">
        <v>741508.99</v>
      </c>
      <c r="AK23" s="3">
        <v>17890017.219999999</v>
      </c>
      <c r="AL23" s="3">
        <v>3494821.39</v>
      </c>
      <c r="AM23" s="4"/>
      <c r="AN23" s="4"/>
      <c r="AO23" s="3">
        <v>7812687.4900000002</v>
      </c>
      <c r="AP23" s="3">
        <v>456174.4</v>
      </c>
      <c r="AQ23" s="3">
        <v>8302050</v>
      </c>
      <c r="AR23" s="3">
        <v>115328.08</v>
      </c>
      <c r="AS23" s="3">
        <v>9782168</v>
      </c>
      <c r="AT23" s="3">
        <v>1102806.8899999999</v>
      </c>
      <c r="AU23" s="3">
        <v>17267966.5</v>
      </c>
      <c r="AV23" s="3">
        <v>9153166.6300000008</v>
      </c>
      <c r="AW23" s="3">
        <v>1334100</v>
      </c>
      <c r="AX23" s="3">
        <v>654006.86</v>
      </c>
      <c r="AY23" s="3">
        <v>330500</v>
      </c>
      <c r="AZ23" s="4"/>
      <c r="BA23" s="4"/>
      <c r="BB23" s="4"/>
      <c r="BC23" s="3">
        <v>66412658</v>
      </c>
      <c r="BD23" s="3">
        <v>34334276.32</v>
      </c>
      <c r="BE23" s="3">
        <v>279354811</v>
      </c>
      <c r="BF23" s="3">
        <v>161069899.78</v>
      </c>
      <c r="BG23" s="3">
        <v>2059644</v>
      </c>
      <c r="BH23" s="3">
        <v>515127.68</v>
      </c>
      <c r="BI23" s="3">
        <v>13885648</v>
      </c>
      <c r="BJ23" s="3">
        <v>5981463.1500000004</v>
      </c>
      <c r="BK23" s="3">
        <v>59423641.07</v>
      </c>
      <c r="BL23" s="3">
        <v>21919778.91</v>
      </c>
      <c r="BM23" s="3">
        <v>1995276</v>
      </c>
      <c r="BN23" s="3">
        <v>730440.81</v>
      </c>
      <c r="BO23" s="3">
        <v>1286077.8</v>
      </c>
      <c r="BP23" s="3">
        <v>753635.16</v>
      </c>
      <c r="BQ23" s="3">
        <v>38418087</v>
      </c>
      <c r="BR23" s="3">
        <v>23087289.239999998</v>
      </c>
      <c r="BS23" s="3">
        <v>9479131</v>
      </c>
      <c r="BT23" s="3">
        <v>4176223.49</v>
      </c>
      <c r="BU23" s="3">
        <v>2441500</v>
      </c>
      <c r="BV23" s="3">
        <v>1130591.74</v>
      </c>
      <c r="BW23" s="4"/>
      <c r="BX23" s="4"/>
      <c r="BY23" s="3">
        <v>3017700</v>
      </c>
      <c r="BZ23" s="3">
        <v>1537477.1</v>
      </c>
      <c r="CA23" s="4"/>
      <c r="CB23" s="4"/>
      <c r="CC23" s="4"/>
      <c r="CD23" s="4"/>
      <c r="CE23" s="3">
        <v>737700</v>
      </c>
      <c r="CF23" s="3">
        <v>368400</v>
      </c>
      <c r="CG23" s="3">
        <v>392000</v>
      </c>
      <c r="CH23" s="3">
        <v>71536.25</v>
      </c>
      <c r="CI23" s="3">
        <v>0</v>
      </c>
      <c r="CJ23" s="3">
        <v>0</v>
      </c>
      <c r="CK23" s="3">
        <v>546207</v>
      </c>
      <c r="CL23" s="4"/>
    </row>
    <row r="24" spans="2:90">
      <c r="B24" s="2" t="s">
        <v>69</v>
      </c>
      <c r="C24" s="3">
        <v>4630571.13</v>
      </c>
      <c r="D24" s="3">
        <v>2523651.89</v>
      </c>
      <c r="E24" s="3">
        <v>858616</v>
      </c>
      <c r="F24" s="3">
        <v>490639.16</v>
      </c>
      <c r="G24" s="3">
        <v>27187312.850000001</v>
      </c>
      <c r="H24" s="3">
        <v>16249064.550000001</v>
      </c>
      <c r="I24" s="4"/>
      <c r="J24" s="4"/>
      <c r="K24" s="3">
        <v>1893138</v>
      </c>
      <c r="L24" s="3">
        <v>1045682.2</v>
      </c>
      <c r="M24" s="3">
        <v>441717</v>
      </c>
      <c r="N24" s="4"/>
      <c r="O24" s="3">
        <v>2812792</v>
      </c>
      <c r="P24" s="4"/>
      <c r="Q24" s="3">
        <v>7408623.1900000004</v>
      </c>
      <c r="R24" s="3">
        <v>4911966.87</v>
      </c>
      <c r="S24" s="3">
        <v>810147</v>
      </c>
      <c r="T24" s="3">
        <v>335889.49</v>
      </c>
      <c r="U24" s="4"/>
      <c r="V24" s="4"/>
      <c r="W24" s="3">
        <v>1991738</v>
      </c>
      <c r="X24" s="3">
        <v>799074.19</v>
      </c>
      <c r="Y24" s="3">
        <v>11000</v>
      </c>
      <c r="Z24" s="4"/>
      <c r="AA24" s="3">
        <v>323933</v>
      </c>
      <c r="AB24" s="3">
        <v>183558.2</v>
      </c>
      <c r="AC24" s="3">
        <v>451357</v>
      </c>
      <c r="AD24" s="3">
        <v>177728.59</v>
      </c>
      <c r="AE24" s="4"/>
      <c r="AF24" s="4"/>
      <c r="AG24" s="4"/>
      <c r="AH24" s="4"/>
      <c r="AI24" s="4"/>
      <c r="AJ24" s="4"/>
      <c r="AK24" s="3">
        <v>12781602.24</v>
      </c>
      <c r="AL24" s="3">
        <v>1541531</v>
      </c>
      <c r="AM24" s="4"/>
      <c r="AN24" s="4"/>
      <c r="AO24" s="3">
        <v>2111800</v>
      </c>
      <c r="AP24" s="3">
        <v>383709.96</v>
      </c>
      <c r="AQ24" s="3">
        <v>15925059</v>
      </c>
      <c r="AR24" s="3">
        <v>4777594.5</v>
      </c>
      <c r="AS24" s="3">
        <v>25338030.100000001</v>
      </c>
      <c r="AT24" s="3">
        <v>7578196.6200000001</v>
      </c>
      <c r="AU24" s="3">
        <v>3298429.86</v>
      </c>
      <c r="AV24" s="3">
        <v>2303272.98</v>
      </c>
      <c r="AW24" s="4"/>
      <c r="AX24" s="4"/>
      <c r="AY24" s="4"/>
      <c r="AZ24" s="4"/>
      <c r="BA24" s="4"/>
      <c r="BB24" s="4"/>
      <c r="BC24" s="3">
        <v>25353574.23</v>
      </c>
      <c r="BD24" s="3">
        <v>12362653.15</v>
      </c>
      <c r="BE24" s="3">
        <v>179945402.06999999</v>
      </c>
      <c r="BF24" s="3">
        <v>96098938.989999995</v>
      </c>
      <c r="BG24" s="3">
        <v>1489528</v>
      </c>
      <c r="BH24" s="3">
        <v>533891.19999999995</v>
      </c>
      <c r="BI24" s="3">
        <v>6085200</v>
      </c>
      <c r="BJ24" s="3">
        <v>2964276.75</v>
      </c>
      <c r="BK24" s="3">
        <v>51966660.57</v>
      </c>
      <c r="BL24" s="3">
        <v>22367196.469999999</v>
      </c>
      <c r="BM24" s="3">
        <v>2022115</v>
      </c>
      <c r="BN24" s="3">
        <v>1046031.93</v>
      </c>
      <c r="BO24" s="3">
        <v>346416.53</v>
      </c>
      <c r="BP24" s="3">
        <v>269871.78999999998</v>
      </c>
      <c r="BQ24" s="3">
        <v>26991654</v>
      </c>
      <c r="BR24" s="3">
        <v>14675443.689999999</v>
      </c>
      <c r="BS24" s="3">
        <v>4182071</v>
      </c>
      <c r="BT24" s="3">
        <v>1896422.6</v>
      </c>
      <c r="BU24" s="3">
        <v>2157639</v>
      </c>
      <c r="BV24" s="3">
        <v>1132672.96</v>
      </c>
      <c r="BW24" s="3">
        <v>481500</v>
      </c>
      <c r="BX24" s="3">
        <v>301936.65000000002</v>
      </c>
      <c r="BY24" s="4"/>
      <c r="BZ24" s="4"/>
      <c r="CA24" s="4"/>
      <c r="CB24" s="4"/>
      <c r="CC24" s="4"/>
      <c r="CD24" s="4"/>
      <c r="CE24" s="4"/>
      <c r="CF24" s="4"/>
      <c r="CG24" s="3">
        <v>110000</v>
      </c>
      <c r="CH24" s="3">
        <v>10722.17</v>
      </c>
      <c r="CI24" s="3">
        <v>0</v>
      </c>
      <c r="CJ24" s="3">
        <v>0</v>
      </c>
      <c r="CK24" s="3">
        <v>0</v>
      </c>
      <c r="CL24" s="3">
        <v>0</v>
      </c>
    </row>
    <row r="25" spans="2:90">
      <c r="B25" s="2" t="s">
        <v>70</v>
      </c>
      <c r="C25" s="3">
        <v>4938856.92</v>
      </c>
      <c r="D25" s="3">
        <v>2388910.91</v>
      </c>
      <c r="E25" s="3">
        <v>996588</v>
      </c>
      <c r="F25" s="3">
        <v>444809.02</v>
      </c>
      <c r="G25" s="3">
        <v>19918243.52</v>
      </c>
      <c r="H25" s="3">
        <v>10303665.369999999</v>
      </c>
      <c r="I25" s="4"/>
      <c r="J25" s="4"/>
      <c r="K25" s="3">
        <v>2635595</v>
      </c>
      <c r="L25" s="3">
        <v>1161849.6499999999</v>
      </c>
      <c r="M25" s="3">
        <v>260764</v>
      </c>
      <c r="N25" s="4"/>
      <c r="O25" s="4"/>
      <c r="P25" s="4"/>
      <c r="Q25" s="3">
        <v>17550554.440000001</v>
      </c>
      <c r="R25" s="3">
        <v>5933122.7400000002</v>
      </c>
      <c r="S25" s="3">
        <v>498552</v>
      </c>
      <c r="T25" s="3">
        <v>142569.17000000001</v>
      </c>
      <c r="U25" s="4"/>
      <c r="V25" s="4"/>
      <c r="W25" s="3">
        <v>166842</v>
      </c>
      <c r="X25" s="3">
        <v>111200</v>
      </c>
      <c r="Y25" s="4"/>
      <c r="Z25" s="4"/>
      <c r="AA25" s="3">
        <v>312324</v>
      </c>
      <c r="AB25" s="3">
        <v>49678.239999999998</v>
      </c>
      <c r="AC25" s="3">
        <v>359547</v>
      </c>
      <c r="AD25" s="3">
        <v>137251.45000000001</v>
      </c>
      <c r="AE25" s="4"/>
      <c r="AF25" s="4"/>
      <c r="AG25" s="4"/>
      <c r="AH25" s="4"/>
      <c r="AI25" s="3">
        <v>480000</v>
      </c>
      <c r="AJ25" s="3">
        <v>152592</v>
      </c>
      <c r="AK25" s="3">
        <v>2261898.1800000002</v>
      </c>
      <c r="AL25" s="3">
        <v>16815</v>
      </c>
      <c r="AM25" s="3">
        <v>55250</v>
      </c>
      <c r="AN25" s="4"/>
      <c r="AO25" s="3">
        <v>703815.99</v>
      </c>
      <c r="AP25" s="3">
        <v>409417.13</v>
      </c>
      <c r="AQ25" s="3">
        <v>47000</v>
      </c>
      <c r="AR25" s="3">
        <v>3875.95</v>
      </c>
      <c r="AS25" s="3">
        <v>8009978.6900000004</v>
      </c>
      <c r="AT25" s="3">
        <v>1745968.07</v>
      </c>
      <c r="AU25" s="3">
        <v>1071111.8700000001</v>
      </c>
      <c r="AV25" s="3">
        <v>409852.3</v>
      </c>
      <c r="AW25" s="4"/>
      <c r="AX25" s="4"/>
      <c r="AY25" s="4"/>
      <c r="AZ25" s="4"/>
      <c r="BA25" s="4"/>
      <c r="BB25" s="4"/>
      <c r="BC25" s="3">
        <v>14769177.609999999</v>
      </c>
      <c r="BD25" s="3">
        <v>8671674.6899999995</v>
      </c>
      <c r="BE25" s="3">
        <v>165163019.84999999</v>
      </c>
      <c r="BF25" s="3">
        <v>97014451.549999997</v>
      </c>
      <c r="BG25" s="3">
        <v>993985</v>
      </c>
      <c r="BH25" s="3">
        <v>872363.04</v>
      </c>
      <c r="BI25" s="3">
        <v>6145324</v>
      </c>
      <c r="BJ25" s="3">
        <v>2806664.6</v>
      </c>
      <c r="BK25" s="3">
        <v>22148283.539999999</v>
      </c>
      <c r="BL25" s="3">
        <v>9311074.3100000005</v>
      </c>
      <c r="BM25" s="3">
        <v>3442067</v>
      </c>
      <c r="BN25" s="3">
        <v>1424282.03</v>
      </c>
      <c r="BO25" s="3">
        <v>65368.2</v>
      </c>
      <c r="BP25" s="3">
        <v>29472.52</v>
      </c>
      <c r="BQ25" s="3">
        <v>20169881</v>
      </c>
      <c r="BR25" s="3">
        <v>12457768.17</v>
      </c>
      <c r="BS25" s="3">
        <v>5189135</v>
      </c>
      <c r="BT25" s="3">
        <v>2339487.09</v>
      </c>
      <c r="BU25" s="3">
        <v>1962716</v>
      </c>
      <c r="BV25" s="3">
        <v>819293.49</v>
      </c>
      <c r="BW25" s="4"/>
      <c r="BX25" s="4"/>
      <c r="BY25" s="3">
        <v>115990</v>
      </c>
      <c r="BZ25" s="3">
        <v>62540</v>
      </c>
      <c r="CA25" s="4"/>
      <c r="CB25" s="4"/>
      <c r="CC25" s="4"/>
      <c r="CD25" s="4"/>
      <c r="CE25" s="4"/>
      <c r="CF25" s="4"/>
      <c r="CG25" s="3">
        <v>68000</v>
      </c>
      <c r="CH25" s="3">
        <v>145.37</v>
      </c>
      <c r="CI25" s="3">
        <v>0</v>
      </c>
      <c r="CJ25" s="3">
        <v>0</v>
      </c>
      <c r="CK25" s="3">
        <v>0</v>
      </c>
      <c r="CL25" s="3">
        <v>0</v>
      </c>
    </row>
    <row r="26" spans="2:90">
      <c r="B26" s="2" t="s">
        <v>71</v>
      </c>
      <c r="C26" s="3">
        <v>9260553.3499999996</v>
      </c>
      <c r="D26" s="3">
        <v>4115041.04</v>
      </c>
      <c r="E26" s="3">
        <v>822000</v>
      </c>
      <c r="F26" s="3">
        <v>423326.83</v>
      </c>
      <c r="G26" s="3">
        <v>28462341.609999999</v>
      </c>
      <c r="H26" s="3">
        <v>14574658.699999999</v>
      </c>
      <c r="I26" s="4"/>
      <c r="J26" s="4"/>
      <c r="K26" s="3">
        <v>3484000</v>
      </c>
      <c r="L26" s="3">
        <v>1910171.99</v>
      </c>
      <c r="M26" s="3">
        <v>160000</v>
      </c>
      <c r="N26" s="4"/>
      <c r="O26" s="3">
        <v>117700</v>
      </c>
      <c r="P26" s="4"/>
      <c r="Q26" s="3">
        <v>13154431.33</v>
      </c>
      <c r="R26" s="3">
        <v>5889080.1100000003</v>
      </c>
      <c r="S26" s="3">
        <v>1184061</v>
      </c>
      <c r="T26" s="3">
        <v>492695.68</v>
      </c>
      <c r="U26" s="4"/>
      <c r="V26" s="4"/>
      <c r="W26" s="3">
        <v>266000</v>
      </c>
      <c r="X26" s="3">
        <v>10225</v>
      </c>
      <c r="Y26" s="3">
        <v>75600</v>
      </c>
      <c r="Z26" s="3">
        <v>4452</v>
      </c>
      <c r="AA26" s="3">
        <v>85000</v>
      </c>
      <c r="AB26" s="4"/>
      <c r="AC26" s="3">
        <v>237000</v>
      </c>
      <c r="AD26" s="3">
        <v>104920.15</v>
      </c>
      <c r="AE26" s="4"/>
      <c r="AF26" s="4"/>
      <c r="AG26" s="4"/>
      <c r="AH26" s="4"/>
      <c r="AI26" s="4"/>
      <c r="AJ26" s="4"/>
      <c r="AK26" s="3">
        <v>10178742.85</v>
      </c>
      <c r="AL26" s="3">
        <v>1403874.95</v>
      </c>
      <c r="AM26" s="4"/>
      <c r="AN26" s="4"/>
      <c r="AO26" s="3">
        <v>655840</v>
      </c>
      <c r="AP26" s="3">
        <v>14947.5</v>
      </c>
      <c r="AQ26" s="3">
        <v>325000</v>
      </c>
      <c r="AR26" s="3">
        <v>27807.64</v>
      </c>
      <c r="AS26" s="3">
        <v>7487200</v>
      </c>
      <c r="AT26" s="3">
        <v>3754599.44</v>
      </c>
      <c r="AU26" s="3">
        <v>17739397.539999999</v>
      </c>
      <c r="AV26" s="3">
        <v>7283801.96</v>
      </c>
      <c r="AW26" s="4"/>
      <c r="AX26" s="4"/>
      <c r="AY26" s="3">
        <v>500000</v>
      </c>
      <c r="AZ26" s="4"/>
      <c r="BA26" s="4"/>
      <c r="BB26" s="4"/>
      <c r="BC26" s="3">
        <v>60073282</v>
      </c>
      <c r="BD26" s="3">
        <v>21835753.059999999</v>
      </c>
      <c r="BE26" s="3">
        <v>254815679</v>
      </c>
      <c r="BF26" s="3">
        <v>133615100.61</v>
      </c>
      <c r="BG26" s="3">
        <v>2163278</v>
      </c>
      <c r="BH26" s="3">
        <v>874270.5</v>
      </c>
      <c r="BI26" s="3">
        <v>10287599.449999999</v>
      </c>
      <c r="BJ26" s="3">
        <v>4963589.38</v>
      </c>
      <c r="BK26" s="3">
        <v>37170590.5</v>
      </c>
      <c r="BL26" s="3">
        <v>15117420.4</v>
      </c>
      <c r="BM26" s="3">
        <v>3590866</v>
      </c>
      <c r="BN26" s="3">
        <v>1490251.74</v>
      </c>
      <c r="BO26" s="3">
        <v>684628.63</v>
      </c>
      <c r="BP26" s="3">
        <v>203086.33</v>
      </c>
      <c r="BQ26" s="3">
        <v>30002707</v>
      </c>
      <c r="BR26" s="3">
        <v>17848246.870000001</v>
      </c>
      <c r="BS26" s="3">
        <v>12172017</v>
      </c>
      <c r="BT26" s="3">
        <v>5323805.8600000003</v>
      </c>
      <c r="BU26" s="3">
        <v>2133000</v>
      </c>
      <c r="BV26" s="3">
        <v>980167.01</v>
      </c>
      <c r="BW26" s="3">
        <v>396200</v>
      </c>
      <c r="BX26" s="3">
        <v>223204.1</v>
      </c>
      <c r="BY26" s="3">
        <v>5321100</v>
      </c>
      <c r="BZ26" s="3">
        <v>2493828.0099999998</v>
      </c>
      <c r="CA26" s="4"/>
      <c r="CB26" s="4"/>
      <c r="CC26" s="4"/>
      <c r="CD26" s="4"/>
      <c r="CE26" s="3">
        <v>282200</v>
      </c>
      <c r="CF26" s="3">
        <v>144860</v>
      </c>
      <c r="CG26" s="3">
        <v>12011.65</v>
      </c>
      <c r="CH26" s="3">
        <v>0</v>
      </c>
      <c r="CI26" s="3">
        <v>0</v>
      </c>
      <c r="CJ26" s="3">
        <v>0</v>
      </c>
      <c r="CK26" s="4"/>
      <c r="CL26" s="4"/>
    </row>
    <row r="27" spans="2:90">
      <c r="B27" s="2" t="s">
        <v>72</v>
      </c>
      <c r="C27" s="3">
        <v>4577730</v>
      </c>
      <c r="D27" s="3">
        <v>2289724.29</v>
      </c>
      <c r="E27" s="3">
        <v>1123774</v>
      </c>
      <c r="F27" s="3">
        <v>498005.01</v>
      </c>
      <c r="G27" s="3">
        <v>17409703.5</v>
      </c>
      <c r="H27" s="3">
        <v>10307338.18</v>
      </c>
      <c r="I27" s="4"/>
      <c r="J27" s="4"/>
      <c r="K27" s="3">
        <v>2557632</v>
      </c>
      <c r="L27" s="3">
        <v>1241441.6100000001</v>
      </c>
      <c r="M27" s="3">
        <v>60000</v>
      </c>
      <c r="N27" s="4"/>
      <c r="O27" s="3">
        <v>3008484</v>
      </c>
      <c r="P27" s="3">
        <v>0</v>
      </c>
      <c r="Q27" s="3">
        <v>10721744</v>
      </c>
      <c r="R27" s="3">
        <v>4352983.3899999997</v>
      </c>
      <c r="S27" s="3">
        <v>498552</v>
      </c>
      <c r="T27" s="3">
        <v>223435.06</v>
      </c>
      <c r="U27" s="4"/>
      <c r="V27" s="4"/>
      <c r="W27" s="3">
        <v>144000</v>
      </c>
      <c r="X27" s="3">
        <v>20000</v>
      </c>
      <c r="Y27" s="4"/>
      <c r="Z27" s="4"/>
      <c r="AA27" s="3">
        <v>31520</v>
      </c>
      <c r="AB27" s="3">
        <v>13852.04</v>
      </c>
      <c r="AC27" s="3">
        <v>291566</v>
      </c>
      <c r="AD27" s="3">
        <v>118409.03</v>
      </c>
      <c r="AE27" s="4"/>
      <c r="AF27" s="4"/>
      <c r="AG27" s="4"/>
      <c r="AH27" s="4"/>
      <c r="AI27" s="3">
        <v>600000</v>
      </c>
      <c r="AJ27" s="3">
        <v>310100</v>
      </c>
      <c r="AK27" s="3">
        <v>8103646</v>
      </c>
      <c r="AL27" s="3">
        <v>180813.43</v>
      </c>
      <c r="AM27" s="4"/>
      <c r="AN27" s="4"/>
      <c r="AO27" s="3">
        <v>2145671</v>
      </c>
      <c r="AP27" s="3">
        <v>1017347</v>
      </c>
      <c r="AQ27" s="3">
        <v>169397</v>
      </c>
      <c r="AR27" s="3">
        <v>42502.49</v>
      </c>
      <c r="AS27" s="3">
        <v>1294806</v>
      </c>
      <c r="AT27" s="4"/>
      <c r="AU27" s="3">
        <v>3468940.63</v>
      </c>
      <c r="AV27" s="3">
        <v>1337624.05</v>
      </c>
      <c r="AW27" s="4"/>
      <c r="AX27" s="4"/>
      <c r="AY27" s="4"/>
      <c r="AZ27" s="4"/>
      <c r="BA27" s="4"/>
      <c r="BB27" s="4"/>
      <c r="BC27" s="3">
        <v>11508552</v>
      </c>
      <c r="BD27" s="3">
        <v>6134196.2800000003</v>
      </c>
      <c r="BE27" s="3">
        <v>138756410</v>
      </c>
      <c r="BF27" s="3">
        <v>79282225.430000007</v>
      </c>
      <c r="BG27" s="3">
        <v>955158</v>
      </c>
      <c r="BH27" s="3">
        <v>809118.7</v>
      </c>
      <c r="BI27" s="3">
        <v>6115355</v>
      </c>
      <c r="BJ27" s="3">
        <v>2833225.94</v>
      </c>
      <c r="BK27" s="3">
        <v>28117446.199999999</v>
      </c>
      <c r="BL27" s="3">
        <v>12555124.34</v>
      </c>
      <c r="BM27" s="3">
        <v>3935881</v>
      </c>
      <c r="BN27" s="3">
        <v>1719799.6</v>
      </c>
      <c r="BO27" s="3">
        <v>1012399</v>
      </c>
      <c r="BP27" s="3">
        <v>531787.76</v>
      </c>
      <c r="BQ27" s="3">
        <v>15641803</v>
      </c>
      <c r="BR27" s="3">
        <v>9608379.8599999994</v>
      </c>
      <c r="BS27" s="3">
        <v>3520287</v>
      </c>
      <c r="BT27" s="3">
        <v>1639329.64</v>
      </c>
      <c r="BU27" s="3">
        <v>1381099</v>
      </c>
      <c r="BV27" s="3">
        <v>710068.43</v>
      </c>
      <c r="BW27" s="3">
        <v>130000</v>
      </c>
      <c r="BX27" s="3">
        <v>52542.2</v>
      </c>
      <c r="BY27" s="4"/>
      <c r="BZ27" s="4"/>
      <c r="CA27" s="4"/>
      <c r="CB27" s="4"/>
      <c r="CC27" s="4"/>
      <c r="CD27" s="4"/>
      <c r="CE27" s="4"/>
      <c r="CF27" s="4"/>
      <c r="CG27" s="3">
        <v>27000</v>
      </c>
      <c r="CH27" s="3">
        <v>372.6</v>
      </c>
      <c r="CI27" s="3">
        <v>0</v>
      </c>
      <c r="CJ27" s="3">
        <v>0</v>
      </c>
      <c r="CK27" s="4"/>
      <c r="CL27" s="4"/>
    </row>
    <row r="28" spans="2:90">
      <c r="B28" s="2" t="s">
        <v>73</v>
      </c>
      <c r="C28" s="3">
        <v>5676460</v>
      </c>
      <c r="D28" s="3">
        <v>2630581.29</v>
      </c>
      <c r="E28" s="3">
        <v>1104000</v>
      </c>
      <c r="F28" s="3">
        <v>582200.65</v>
      </c>
      <c r="G28" s="3">
        <v>22990062.84</v>
      </c>
      <c r="H28" s="3">
        <v>12065090.390000001</v>
      </c>
      <c r="I28" s="4"/>
      <c r="J28" s="4"/>
      <c r="K28" s="3">
        <v>3166900</v>
      </c>
      <c r="L28" s="3">
        <v>1357894.35</v>
      </c>
      <c r="M28" s="4"/>
      <c r="N28" s="4"/>
      <c r="O28" s="3">
        <v>526738</v>
      </c>
      <c r="P28" s="4"/>
      <c r="Q28" s="3">
        <v>22721294.18</v>
      </c>
      <c r="R28" s="3">
        <v>9971657.2200000007</v>
      </c>
      <c r="S28" s="3">
        <v>685509</v>
      </c>
      <c r="T28" s="3">
        <v>279731.63</v>
      </c>
      <c r="U28" s="4"/>
      <c r="V28" s="4"/>
      <c r="W28" s="3">
        <v>2387000</v>
      </c>
      <c r="X28" s="3">
        <v>1083096.1100000001</v>
      </c>
      <c r="Y28" s="3">
        <v>72000</v>
      </c>
      <c r="Z28" s="4"/>
      <c r="AA28" s="4"/>
      <c r="AB28" s="4"/>
      <c r="AC28" s="4"/>
      <c r="AD28" s="4"/>
      <c r="AE28" s="4"/>
      <c r="AF28" s="4"/>
      <c r="AG28" s="4"/>
      <c r="AH28" s="4"/>
      <c r="AI28" s="3">
        <v>250000</v>
      </c>
      <c r="AJ28" s="4"/>
      <c r="AK28" s="3">
        <v>916172.23</v>
      </c>
      <c r="AL28" s="3">
        <v>222740</v>
      </c>
      <c r="AM28" s="4"/>
      <c r="AN28" s="4"/>
      <c r="AO28" s="3">
        <v>498351</v>
      </c>
      <c r="AP28" s="3">
        <v>254669</v>
      </c>
      <c r="AQ28" s="3">
        <v>57000</v>
      </c>
      <c r="AR28" s="3">
        <v>25403.02</v>
      </c>
      <c r="AS28" s="3">
        <v>10590832.800000001</v>
      </c>
      <c r="AT28" s="3">
        <v>1793695.8</v>
      </c>
      <c r="AU28" s="3">
        <v>4385093.25</v>
      </c>
      <c r="AV28" s="3">
        <v>2815244.84</v>
      </c>
      <c r="AW28" s="4"/>
      <c r="AX28" s="4"/>
      <c r="AY28" s="4"/>
      <c r="AZ28" s="4"/>
      <c r="BA28" s="4"/>
      <c r="BB28" s="4"/>
      <c r="BC28" s="3">
        <v>32273163</v>
      </c>
      <c r="BD28" s="3">
        <v>14080640.99</v>
      </c>
      <c r="BE28" s="3">
        <v>192038379</v>
      </c>
      <c r="BF28" s="3">
        <v>99181469.450000003</v>
      </c>
      <c r="BG28" s="3">
        <v>1587536</v>
      </c>
      <c r="BH28" s="3">
        <v>589715</v>
      </c>
      <c r="BI28" s="3">
        <v>8720052</v>
      </c>
      <c r="BJ28" s="3">
        <v>3596033.8</v>
      </c>
      <c r="BK28" s="3">
        <v>31851193.420000002</v>
      </c>
      <c r="BL28" s="3">
        <v>12808840.84</v>
      </c>
      <c r="BM28" s="3">
        <v>5417276</v>
      </c>
      <c r="BN28" s="3">
        <v>2259091.2000000002</v>
      </c>
      <c r="BO28" s="3">
        <v>748347.65</v>
      </c>
      <c r="BP28" s="3">
        <v>223060.35</v>
      </c>
      <c r="BQ28" s="3">
        <v>23204006</v>
      </c>
      <c r="BR28" s="3">
        <v>14448929.460000001</v>
      </c>
      <c r="BS28" s="3">
        <v>9392653</v>
      </c>
      <c r="BT28" s="3">
        <v>4211678.51</v>
      </c>
      <c r="BU28" s="3">
        <v>1659000</v>
      </c>
      <c r="BV28" s="3">
        <v>768020.02</v>
      </c>
      <c r="BW28" s="3">
        <v>448000</v>
      </c>
      <c r="BX28" s="3">
        <v>180055.12</v>
      </c>
      <c r="BY28" s="3">
        <v>101000</v>
      </c>
      <c r="BZ28" s="3">
        <v>66961.2</v>
      </c>
      <c r="CA28" s="4"/>
      <c r="CB28" s="4"/>
      <c r="CC28" s="4"/>
      <c r="CD28" s="4"/>
      <c r="CE28" s="4"/>
      <c r="CF28" s="4"/>
      <c r="CG28" s="4"/>
      <c r="CH28" s="4"/>
      <c r="CI28" s="3">
        <v>0</v>
      </c>
      <c r="CJ28" s="3">
        <v>0</v>
      </c>
      <c r="CK28" s="4"/>
      <c r="CL28" s="4"/>
    </row>
    <row r="29" spans="2:90">
      <c r="B29" s="2" t="s">
        <v>74</v>
      </c>
      <c r="C29" s="3">
        <v>5306899.32</v>
      </c>
      <c r="D29" s="3">
        <v>2978156.66</v>
      </c>
      <c r="E29" s="3">
        <v>797000</v>
      </c>
      <c r="F29" s="3">
        <v>519975.54</v>
      </c>
      <c r="G29" s="3">
        <v>21993890.960000001</v>
      </c>
      <c r="H29" s="3">
        <v>12029090.74</v>
      </c>
      <c r="I29" s="4"/>
      <c r="J29" s="4"/>
      <c r="K29" s="3">
        <v>2143000</v>
      </c>
      <c r="L29" s="3">
        <v>1253971.08</v>
      </c>
      <c r="M29" s="3">
        <v>643000</v>
      </c>
      <c r="N29" s="4"/>
      <c r="O29" s="4"/>
      <c r="P29" s="4"/>
      <c r="Q29" s="3">
        <v>16382434</v>
      </c>
      <c r="R29" s="3">
        <v>5610206.5599999996</v>
      </c>
      <c r="S29" s="3">
        <v>560871</v>
      </c>
      <c r="T29" s="3">
        <v>201088.42</v>
      </c>
      <c r="U29" s="4"/>
      <c r="V29" s="4"/>
      <c r="W29" s="4"/>
      <c r="X29" s="4"/>
      <c r="Y29" s="3">
        <v>59000</v>
      </c>
      <c r="Z29" s="3">
        <v>21756.18</v>
      </c>
      <c r="AA29" s="4"/>
      <c r="AB29" s="4"/>
      <c r="AC29" s="4"/>
      <c r="AD29" s="4"/>
      <c r="AE29" s="4"/>
      <c r="AF29" s="4"/>
      <c r="AG29" s="4"/>
      <c r="AH29" s="4"/>
      <c r="AI29" s="3">
        <v>250000</v>
      </c>
      <c r="AJ29" s="3">
        <v>122500</v>
      </c>
      <c r="AK29" s="3">
        <v>14432786.550000001</v>
      </c>
      <c r="AL29" s="3">
        <v>672082.4</v>
      </c>
      <c r="AM29" s="4"/>
      <c r="AN29" s="4"/>
      <c r="AO29" s="3">
        <v>1563531</v>
      </c>
      <c r="AP29" s="3">
        <v>467704.31</v>
      </c>
      <c r="AQ29" s="3">
        <v>26000</v>
      </c>
      <c r="AR29" s="3">
        <v>14181.94</v>
      </c>
      <c r="AS29" s="3">
        <v>7009655.1299999999</v>
      </c>
      <c r="AT29" s="3">
        <v>1085064.3500000001</v>
      </c>
      <c r="AU29" s="3">
        <v>3384189.08</v>
      </c>
      <c r="AV29" s="3">
        <v>900113.3</v>
      </c>
      <c r="AW29" s="3">
        <v>8000</v>
      </c>
      <c r="AX29" s="4"/>
      <c r="AY29" s="4"/>
      <c r="AZ29" s="4"/>
      <c r="BA29" s="4"/>
      <c r="BB29" s="4"/>
      <c r="BC29" s="3">
        <v>14508138</v>
      </c>
      <c r="BD29" s="3">
        <v>6935175.29</v>
      </c>
      <c r="BE29" s="3">
        <v>115830822</v>
      </c>
      <c r="BF29" s="3">
        <v>63932328.850000001</v>
      </c>
      <c r="BG29" s="3">
        <v>913753</v>
      </c>
      <c r="BH29" s="3">
        <v>702664.52</v>
      </c>
      <c r="BI29" s="3">
        <v>5573828</v>
      </c>
      <c r="BJ29" s="3">
        <v>3055636.76</v>
      </c>
      <c r="BK29" s="3">
        <v>31868475</v>
      </c>
      <c r="BL29" s="3">
        <v>14722629.25</v>
      </c>
      <c r="BM29" s="3">
        <v>2449276</v>
      </c>
      <c r="BN29" s="3">
        <v>1195723.3999999999</v>
      </c>
      <c r="BO29" s="3">
        <v>1164396.68</v>
      </c>
      <c r="BP29" s="3">
        <v>358780.45</v>
      </c>
      <c r="BQ29" s="3">
        <v>15964063</v>
      </c>
      <c r="BR29" s="3">
        <v>8544744.3200000003</v>
      </c>
      <c r="BS29" s="3">
        <v>7197731</v>
      </c>
      <c r="BT29" s="3">
        <v>2989017.56</v>
      </c>
      <c r="BU29" s="4"/>
      <c r="BV29" s="4"/>
      <c r="BW29" s="3">
        <v>144000</v>
      </c>
      <c r="BX29" s="3">
        <v>116570</v>
      </c>
      <c r="BY29" s="4"/>
      <c r="BZ29" s="4"/>
      <c r="CA29" s="4"/>
      <c r="CB29" s="4"/>
      <c r="CC29" s="4"/>
      <c r="CD29" s="4"/>
      <c r="CE29" s="4"/>
      <c r="CF29" s="4"/>
      <c r="CG29" s="3">
        <v>18000</v>
      </c>
      <c r="CH29" s="3">
        <v>0</v>
      </c>
      <c r="CI29" s="3">
        <v>4451344.87</v>
      </c>
      <c r="CJ29" s="3">
        <v>0</v>
      </c>
      <c r="CK29" s="4"/>
      <c r="CL29" s="4"/>
    </row>
    <row r="30" spans="2:90">
      <c r="B30" s="2" t="s">
        <v>75</v>
      </c>
      <c r="C30" s="3">
        <v>5089322</v>
      </c>
      <c r="D30" s="3">
        <v>2528255.39</v>
      </c>
      <c r="E30" s="3">
        <v>1294600</v>
      </c>
      <c r="F30" s="3">
        <v>493269.67</v>
      </c>
      <c r="G30" s="3">
        <v>21594288</v>
      </c>
      <c r="H30" s="3">
        <v>12220608.859999999</v>
      </c>
      <c r="I30" s="4"/>
      <c r="J30" s="4"/>
      <c r="K30" s="3">
        <v>3075360</v>
      </c>
      <c r="L30" s="3">
        <v>1316868.6100000001</v>
      </c>
      <c r="M30" s="3">
        <v>140000</v>
      </c>
      <c r="N30" s="4"/>
      <c r="O30" s="3">
        <v>739698</v>
      </c>
      <c r="P30" s="4"/>
      <c r="Q30" s="3">
        <v>15913403.789999999</v>
      </c>
      <c r="R30" s="3">
        <v>6414428.9400000004</v>
      </c>
      <c r="S30" s="3">
        <v>498552</v>
      </c>
      <c r="T30" s="3">
        <v>197187.37</v>
      </c>
      <c r="U30" s="4"/>
      <c r="V30" s="4"/>
      <c r="W30" s="3">
        <v>40000</v>
      </c>
      <c r="X30" s="3">
        <v>4000</v>
      </c>
      <c r="Y30" s="3">
        <v>102000</v>
      </c>
      <c r="Z30" s="3">
        <v>9134</v>
      </c>
      <c r="AA30" s="3">
        <v>32000</v>
      </c>
      <c r="AB30" s="3">
        <v>13661.06</v>
      </c>
      <c r="AC30" s="3">
        <v>319400</v>
      </c>
      <c r="AD30" s="3">
        <v>155111.75</v>
      </c>
      <c r="AE30" s="4"/>
      <c r="AF30" s="4"/>
      <c r="AG30" s="4"/>
      <c r="AH30" s="4"/>
      <c r="AI30" s="3">
        <v>50000</v>
      </c>
      <c r="AJ30" s="4"/>
      <c r="AK30" s="3">
        <v>42023623.850000001</v>
      </c>
      <c r="AL30" s="3">
        <v>416667</v>
      </c>
      <c r="AM30" s="4"/>
      <c r="AN30" s="4"/>
      <c r="AO30" s="3">
        <v>71000</v>
      </c>
      <c r="AP30" s="4"/>
      <c r="AQ30" s="3">
        <v>50000</v>
      </c>
      <c r="AR30" s="3">
        <v>20331.12</v>
      </c>
      <c r="AS30" s="3">
        <v>3271069</v>
      </c>
      <c r="AT30" s="3">
        <v>0</v>
      </c>
      <c r="AU30" s="3">
        <v>3498079.79</v>
      </c>
      <c r="AV30" s="3">
        <v>1149992.3600000001</v>
      </c>
      <c r="AW30" s="4"/>
      <c r="AX30" s="4"/>
      <c r="AY30" s="4"/>
      <c r="AZ30" s="4"/>
      <c r="BA30" s="4"/>
      <c r="BB30" s="4"/>
      <c r="BC30" s="3">
        <v>15380564</v>
      </c>
      <c r="BD30" s="3">
        <v>7220437.1100000003</v>
      </c>
      <c r="BE30" s="3">
        <v>121127545.89</v>
      </c>
      <c r="BF30" s="3">
        <v>67076949.359999999</v>
      </c>
      <c r="BG30" s="3">
        <v>956924</v>
      </c>
      <c r="BH30" s="3">
        <v>371835.96</v>
      </c>
      <c r="BI30" s="3">
        <v>6726619</v>
      </c>
      <c r="BJ30" s="3">
        <v>3140400.5</v>
      </c>
      <c r="BK30" s="3">
        <v>25637755</v>
      </c>
      <c r="BL30" s="3">
        <v>12614942.48</v>
      </c>
      <c r="BM30" s="3">
        <v>4862276</v>
      </c>
      <c r="BN30" s="3">
        <v>2357982.59</v>
      </c>
      <c r="BO30" s="3">
        <v>810000</v>
      </c>
      <c r="BP30" s="3">
        <v>395693.27</v>
      </c>
      <c r="BQ30" s="3">
        <v>13676670</v>
      </c>
      <c r="BR30" s="3">
        <v>8600127.5800000001</v>
      </c>
      <c r="BS30" s="3">
        <v>4234902</v>
      </c>
      <c r="BT30" s="3">
        <v>1809682.67</v>
      </c>
      <c r="BU30" s="3">
        <v>1303600</v>
      </c>
      <c r="BV30" s="3">
        <v>823999.99</v>
      </c>
      <c r="BW30" s="4"/>
      <c r="BX30" s="4"/>
      <c r="BY30" s="3">
        <v>499000</v>
      </c>
      <c r="BZ30" s="3">
        <v>303170</v>
      </c>
      <c r="CA30" s="4"/>
      <c r="CB30" s="4"/>
      <c r="CC30" s="4"/>
      <c r="CD30" s="4"/>
      <c r="CE30" s="4"/>
      <c r="CF30" s="4"/>
      <c r="CG30" s="3">
        <v>50000</v>
      </c>
      <c r="CH30" s="4"/>
      <c r="CI30" s="3">
        <v>0</v>
      </c>
      <c r="CJ30" s="3">
        <v>0</v>
      </c>
      <c r="CK30" s="4"/>
      <c r="CL30" s="4"/>
    </row>
    <row r="31" spans="2:90">
      <c r="B31" s="2" t="s">
        <v>76</v>
      </c>
      <c r="C31" s="3">
        <v>6990022</v>
      </c>
      <c r="D31" s="3">
        <v>3674903.85</v>
      </c>
      <c r="E31" s="3">
        <v>493350</v>
      </c>
      <c r="F31" s="3">
        <v>269572.14</v>
      </c>
      <c r="G31" s="3">
        <v>17518575.300000001</v>
      </c>
      <c r="H31" s="3">
        <v>10543671.35</v>
      </c>
      <c r="I31" s="3">
        <v>700</v>
      </c>
      <c r="J31" s="4"/>
      <c r="K31" s="3">
        <v>3803300</v>
      </c>
      <c r="L31" s="3">
        <v>2005130.72</v>
      </c>
      <c r="M31" s="3">
        <v>110000</v>
      </c>
      <c r="N31" s="4"/>
      <c r="O31" s="3">
        <v>89338</v>
      </c>
      <c r="P31" s="4"/>
      <c r="Q31" s="3">
        <v>27645783.129999999</v>
      </c>
      <c r="R31" s="3">
        <v>11135010.560000001</v>
      </c>
      <c r="S31" s="3">
        <v>1184061</v>
      </c>
      <c r="T31" s="3">
        <v>358431.88</v>
      </c>
      <c r="U31" s="4"/>
      <c r="V31" s="4"/>
      <c r="W31" s="3">
        <v>2054700</v>
      </c>
      <c r="X31" s="3">
        <v>1192985.6100000001</v>
      </c>
      <c r="Y31" s="4"/>
      <c r="Z31" s="4"/>
      <c r="AA31" s="3">
        <v>29000</v>
      </c>
      <c r="AB31" s="4"/>
      <c r="AC31" s="3">
        <v>332000</v>
      </c>
      <c r="AD31" s="3">
        <v>124460.31</v>
      </c>
      <c r="AE31" s="4"/>
      <c r="AF31" s="4"/>
      <c r="AG31" s="4"/>
      <c r="AH31" s="4"/>
      <c r="AI31" s="3">
        <v>500000</v>
      </c>
      <c r="AJ31" s="3">
        <v>200000</v>
      </c>
      <c r="AK31" s="3">
        <v>9904010.3300000001</v>
      </c>
      <c r="AL31" s="4"/>
      <c r="AM31" s="4"/>
      <c r="AN31" s="4"/>
      <c r="AO31" s="3">
        <v>6102499.5499999998</v>
      </c>
      <c r="AP31" s="3">
        <v>1714117.67</v>
      </c>
      <c r="AQ31" s="4"/>
      <c r="AR31" s="4"/>
      <c r="AS31" s="3">
        <v>2629343</v>
      </c>
      <c r="AT31" s="3">
        <v>90000</v>
      </c>
      <c r="AU31" s="3">
        <v>933521</v>
      </c>
      <c r="AV31" s="3">
        <v>698242.02</v>
      </c>
      <c r="AW31" s="3">
        <v>3000000</v>
      </c>
      <c r="AX31" s="3">
        <v>3000000</v>
      </c>
      <c r="AY31" s="4"/>
      <c r="AZ31" s="4"/>
      <c r="BA31" s="4"/>
      <c r="BB31" s="4"/>
      <c r="BC31" s="3">
        <v>3419283</v>
      </c>
      <c r="BD31" s="3">
        <v>1626800.94</v>
      </c>
      <c r="BE31" s="3">
        <v>168364123.25999999</v>
      </c>
      <c r="BF31" s="3">
        <v>79096904.739999995</v>
      </c>
      <c r="BG31" s="3">
        <v>1233225</v>
      </c>
      <c r="BH31" s="3">
        <v>864975.98</v>
      </c>
      <c r="BI31" s="3">
        <v>6719387</v>
      </c>
      <c r="BJ31" s="3">
        <v>3682944.64</v>
      </c>
      <c r="BK31" s="3">
        <v>26018286.489999998</v>
      </c>
      <c r="BL31" s="3">
        <v>12543433.210000001</v>
      </c>
      <c r="BM31" s="3">
        <v>3051739</v>
      </c>
      <c r="BN31" s="3">
        <v>1506772.39</v>
      </c>
      <c r="BO31" s="3">
        <v>1125755</v>
      </c>
      <c r="BP31" s="3">
        <v>546609.9</v>
      </c>
      <c r="BQ31" s="3">
        <v>17127486</v>
      </c>
      <c r="BR31" s="3">
        <v>9151884.8200000003</v>
      </c>
      <c r="BS31" s="3">
        <v>2271571</v>
      </c>
      <c r="BT31" s="3">
        <v>1228765.7</v>
      </c>
      <c r="BU31" s="3">
        <v>948000</v>
      </c>
      <c r="BV31" s="3">
        <v>485406.08</v>
      </c>
      <c r="BW31" s="3">
        <v>333000</v>
      </c>
      <c r="BX31" s="3">
        <v>120766</v>
      </c>
      <c r="BY31" s="4"/>
      <c r="BZ31" s="4"/>
      <c r="CA31" s="4"/>
      <c r="CB31" s="4"/>
      <c r="CC31" s="4"/>
      <c r="CD31" s="4"/>
      <c r="CE31" s="4"/>
      <c r="CF31" s="4"/>
      <c r="CG31" s="3">
        <v>30000</v>
      </c>
      <c r="CH31" s="3">
        <v>0</v>
      </c>
      <c r="CI31" s="3">
        <v>0</v>
      </c>
      <c r="CJ31" s="3">
        <v>0</v>
      </c>
      <c r="CK31" s="3">
        <v>0</v>
      </c>
      <c r="CL31" s="4"/>
    </row>
    <row r="32" spans="2:90">
      <c r="B32" s="2" t="s">
        <v>46</v>
      </c>
      <c r="C32" s="3">
        <v>1431300</v>
      </c>
      <c r="D32" s="3">
        <v>655431.5</v>
      </c>
      <c r="E32" s="3">
        <v>4491300</v>
      </c>
      <c r="F32" s="3">
        <v>2003749.4</v>
      </c>
      <c r="G32" s="3">
        <v>55663200</v>
      </c>
      <c r="H32" s="3">
        <v>25676960.07</v>
      </c>
      <c r="I32" s="3">
        <v>600</v>
      </c>
      <c r="J32" s="4"/>
      <c r="K32" s="3">
        <v>15542020</v>
      </c>
      <c r="L32" s="3">
        <v>7172621.6399999997</v>
      </c>
      <c r="M32" s="4"/>
      <c r="N32" s="4"/>
      <c r="O32" s="3">
        <v>4142000.76</v>
      </c>
      <c r="P32" s="3">
        <v>0</v>
      </c>
      <c r="Q32" s="3">
        <v>41566519</v>
      </c>
      <c r="R32" s="3">
        <v>17403843.170000002</v>
      </c>
      <c r="S32" s="4"/>
      <c r="T32" s="4"/>
      <c r="U32" s="4"/>
      <c r="V32" s="4"/>
      <c r="W32" s="3">
        <v>15370476</v>
      </c>
      <c r="X32" s="3">
        <v>6764512.5099999998</v>
      </c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3">
        <v>20005500</v>
      </c>
      <c r="AJ32" s="3">
        <v>11000000</v>
      </c>
      <c r="AK32" s="3">
        <v>31650000</v>
      </c>
      <c r="AL32" s="3">
        <v>10702375.289999999</v>
      </c>
      <c r="AM32" s="4"/>
      <c r="AN32" s="4"/>
      <c r="AO32" s="3">
        <v>18658762.960000001</v>
      </c>
      <c r="AP32" s="3">
        <v>3400278.21</v>
      </c>
      <c r="AQ32" s="3">
        <v>6350000</v>
      </c>
      <c r="AR32" s="3">
        <v>2170150.87</v>
      </c>
      <c r="AS32" s="3">
        <v>7546100</v>
      </c>
      <c r="AT32" s="3">
        <v>2006376.91</v>
      </c>
      <c r="AU32" s="3">
        <v>111608901</v>
      </c>
      <c r="AV32" s="3">
        <v>52506900.420000002</v>
      </c>
      <c r="AW32" s="3">
        <v>10874844</v>
      </c>
      <c r="AX32" s="3">
        <v>4689917.7300000004</v>
      </c>
      <c r="AY32" s="4"/>
      <c r="AZ32" s="4"/>
      <c r="BA32" s="4"/>
      <c r="BB32" s="4"/>
      <c r="BC32" s="3">
        <v>417558768.13999999</v>
      </c>
      <c r="BD32" s="3">
        <v>224839053.08000001</v>
      </c>
      <c r="BE32" s="3">
        <v>553963387.76999998</v>
      </c>
      <c r="BF32" s="3">
        <v>317233553.58999997</v>
      </c>
      <c r="BG32" s="3">
        <v>21686050.960000001</v>
      </c>
      <c r="BH32" s="3">
        <v>7541378.7400000002</v>
      </c>
      <c r="BI32" s="3">
        <v>78531281.239999995</v>
      </c>
      <c r="BJ32" s="3">
        <v>32454226.489999998</v>
      </c>
      <c r="BK32" s="3">
        <v>46910651</v>
      </c>
      <c r="BL32" s="3">
        <v>23248857.77</v>
      </c>
      <c r="BM32" s="3">
        <v>8188300</v>
      </c>
      <c r="BN32" s="3">
        <v>3697609.73</v>
      </c>
      <c r="BO32" s="3">
        <v>3246800</v>
      </c>
      <c r="BP32" s="3">
        <v>1837226.5</v>
      </c>
      <c r="BQ32" s="3">
        <v>210814295.5</v>
      </c>
      <c r="BR32" s="3">
        <v>115766963.2</v>
      </c>
      <c r="BS32" s="3">
        <v>27728328</v>
      </c>
      <c r="BT32" s="3">
        <v>13279553.140000001</v>
      </c>
      <c r="BU32" s="3">
        <v>20719100</v>
      </c>
      <c r="BV32" s="3">
        <v>9824229.4700000007</v>
      </c>
      <c r="BW32" s="4"/>
      <c r="BX32" s="4"/>
      <c r="BY32" s="3">
        <v>107401035</v>
      </c>
      <c r="BZ32" s="3">
        <v>26077504.440000001</v>
      </c>
      <c r="CA32" s="4"/>
      <c r="CB32" s="4"/>
      <c r="CC32" s="3">
        <v>3221300</v>
      </c>
      <c r="CD32" s="3">
        <v>1691554.5</v>
      </c>
      <c r="CE32" s="3">
        <v>5023700</v>
      </c>
      <c r="CF32" s="3">
        <v>2318738.77</v>
      </c>
      <c r="CG32" s="3">
        <v>1889400</v>
      </c>
      <c r="CH32" s="3">
        <v>0</v>
      </c>
      <c r="CI32" s="4"/>
      <c r="CJ32" s="4"/>
      <c r="CK32" s="4"/>
      <c r="CL32" s="4"/>
    </row>
    <row r="33" spans="2:90">
      <c r="B33" s="2" t="s">
        <v>48</v>
      </c>
      <c r="C33" s="3">
        <v>2423500</v>
      </c>
      <c r="D33" s="3">
        <v>1230644.8</v>
      </c>
      <c r="E33" s="3">
        <v>12382659</v>
      </c>
      <c r="F33" s="3">
        <v>7059129.6900000004</v>
      </c>
      <c r="G33" s="3">
        <v>122738385.95999999</v>
      </c>
      <c r="H33" s="3">
        <v>69215238.959999993</v>
      </c>
      <c r="I33" s="3">
        <v>4200</v>
      </c>
      <c r="J33" s="4"/>
      <c r="K33" s="3">
        <v>34194850.670000002</v>
      </c>
      <c r="L33" s="3">
        <v>19566911.48</v>
      </c>
      <c r="M33" s="3">
        <v>148409</v>
      </c>
      <c r="N33" s="3">
        <v>63067.09</v>
      </c>
      <c r="O33" s="3">
        <v>787100</v>
      </c>
      <c r="P33" s="4"/>
      <c r="Q33" s="3">
        <v>291342400.07999998</v>
      </c>
      <c r="R33" s="3">
        <v>140800520.21000001</v>
      </c>
      <c r="S33" s="4"/>
      <c r="T33" s="4"/>
      <c r="U33" s="3">
        <v>76000</v>
      </c>
      <c r="V33" s="3">
        <v>38000</v>
      </c>
      <c r="W33" s="3">
        <v>55711540.200000003</v>
      </c>
      <c r="X33" s="3">
        <v>25205498.760000002</v>
      </c>
      <c r="Y33" s="4"/>
      <c r="Z33" s="4"/>
      <c r="AA33" s="3">
        <v>60000</v>
      </c>
      <c r="AB33" s="3">
        <v>41032</v>
      </c>
      <c r="AC33" s="4"/>
      <c r="AD33" s="4"/>
      <c r="AE33" s="3">
        <v>85000</v>
      </c>
      <c r="AF33" s="3">
        <v>10000</v>
      </c>
      <c r="AG33" s="3">
        <v>839661</v>
      </c>
      <c r="AH33" s="3">
        <v>704962</v>
      </c>
      <c r="AI33" s="3">
        <v>123641360.06999999</v>
      </c>
      <c r="AJ33" s="3">
        <v>64736334.579999998</v>
      </c>
      <c r="AK33" s="3">
        <v>317374640.37</v>
      </c>
      <c r="AL33" s="3">
        <v>170975508.99000001</v>
      </c>
      <c r="AM33" s="4"/>
      <c r="AN33" s="4"/>
      <c r="AO33" s="3">
        <v>29136095.890000001</v>
      </c>
      <c r="AP33" s="3">
        <v>10664453.609999999</v>
      </c>
      <c r="AQ33" s="3">
        <v>155140210.40000001</v>
      </c>
      <c r="AR33" s="3">
        <v>34301076.899999999</v>
      </c>
      <c r="AS33" s="3">
        <v>91981523.099999994</v>
      </c>
      <c r="AT33" s="3">
        <v>3322618.27</v>
      </c>
      <c r="AU33" s="3">
        <v>237538977.68000001</v>
      </c>
      <c r="AV33" s="3">
        <v>108536738.81</v>
      </c>
      <c r="AW33" s="3">
        <v>90563678.049999997</v>
      </c>
      <c r="AX33" s="3">
        <v>42903513.689999998</v>
      </c>
      <c r="AY33" s="4"/>
      <c r="AZ33" s="4"/>
      <c r="BA33" s="3">
        <v>15925458.77</v>
      </c>
      <c r="BB33" s="3">
        <v>7420379.0300000003</v>
      </c>
      <c r="BC33" s="3">
        <v>1070155384.89</v>
      </c>
      <c r="BD33" s="3">
        <v>608106934.75</v>
      </c>
      <c r="BE33" s="3">
        <v>2224536924.9699998</v>
      </c>
      <c r="BF33" s="3">
        <v>1241638106.1500001</v>
      </c>
      <c r="BG33" s="3">
        <v>59574374.280000001</v>
      </c>
      <c r="BH33" s="3">
        <v>18029002.48</v>
      </c>
      <c r="BI33" s="3">
        <v>66502349.229999997</v>
      </c>
      <c r="BJ33" s="3">
        <v>35847250.789999999</v>
      </c>
      <c r="BK33" s="3">
        <v>147562600</v>
      </c>
      <c r="BL33" s="3">
        <v>71523944.310000002</v>
      </c>
      <c r="BM33" s="3">
        <v>22469024.850000001</v>
      </c>
      <c r="BN33" s="3">
        <v>10980496.91</v>
      </c>
      <c r="BO33" s="3">
        <v>5414904</v>
      </c>
      <c r="BP33" s="3">
        <v>2026981.17</v>
      </c>
      <c r="BQ33" s="3">
        <v>958656273</v>
      </c>
      <c r="BR33" s="3">
        <v>477074965.62</v>
      </c>
      <c r="BS33" s="3">
        <v>135918685</v>
      </c>
      <c r="BT33" s="3">
        <v>66368818.960000001</v>
      </c>
      <c r="BU33" s="3">
        <v>46187637</v>
      </c>
      <c r="BV33" s="3">
        <v>26336762.800000001</v>
      </c>
      <c r="BW33" s="3">
        <v>20929048.059999999</v>
      </c>
      <c r="BX33" s="3">
        <v>3735604.62</v>
      </c>
      <c r="BY33" s="4"/>
      <c r="BZ33" s="4"/>
      <c r="CA33" s="4"/>
      <c r="CB33" s="4"/>
      <c r="CC33" s="4"/>
      <c r="CD33" s="4"/>
      <c r="CE33" s="3">
        <v>7490000</v>
      </c>
      <c r="CF33" s="3">
        <v>3698888</v>
      </c>
      <c r="CG33" s="3">
        <v>106962500</v>
      </c>
      <c r="CH33" s="3">
        <v>47497813.340000004</v>
      </c>
      <c r="CI33" s="4"/>
      <c r="CJ33" s="4"/>
      <c r="CK33" s="4"/>
      <c r="CL33" s="4"/>
    </row>
    <row r="34" spans="2:90">
      <c r="B34" s="2" t="s">
        <v>49</v>
      </c>
      <c r="C34" s="3">
        <v>1353559</v>
      </c>
      <c r="D34" s="3">
        <v>570158.96</v>
      </c>
      <c r="E34" s="3">
        <v>3399589</v>
      </c>
      <c r="F34" s="3">
        <v>1497150.39</v>
      </c>
      <c r="G34" s="3">
        <v>33713915.560000002</v>
      </c>
      <c r="H34" s="3">
        <v>15197251.77</v>
      </c>
      <c r="I34" s="3">
        <v>2300</v>
      </c>
      <c r="J34" s="4"/>
      <c r="K34" s="3">
        <v>6720615</v>
      </c>
      <c r="L34" s="3">
        <v>3424214.84</v>
      </c>
      <c r="M34" s="4"/>
      <c r="N34" s="4"/>
      <c r="O34" s="3">
        <v>63045.919999999998</v>
      </c>
      <c r="P34" s="4"/>
      <c r="Q34" s="3">
        <v>23514656.969999999</v>
      </c>
      <c r="R34" s="3">
        <v>9940123.7200000007</v>
      </c>
      <c r="S34" s="4"/>
      <c r="T34" s="4"/>
      <c r="U34" s="4"/>
      <c r="V34" s="4"/>
      <c r="W34" s="3">
        <v>14859775.279999999</v>
      </c>
      <c r="X34" s="3">
        <v>6383142.0199999996</v>
      </c>
      <c r="Y34" s="4"/>
      <c r="Z34" s="4"/>
      <c r="AA34" s="4"/>
      <c r="AB34" s="4"/>
      <c r="AC34" s="3">
        <v>240708</v>
      </c>
      <c r="AD34" s="3">
        <v>104601.15</v>
      </c>
      <c r="AE34" s="4"/>
      <c r="AF34" s="4"/>
      <c r="AG34" s="4"/>
      <c r="AH34" s="4"/>
      <c r="AI34" s="4"/>
      <c r="AJ34" s="4"/>
      <c r="AK34" s="3">
        <v>5868000</v>
      </c>
      <c r="AL34" s="3">
        <v>3876065.98</v>
      </c>
      <c r="AM34" s="4"/>
      <c r="AN34" s="4"/>
      <c r="AO34" s="3">
        <v>491500</v>
      </c>
      <c r="AP34" s="3">
        <v>208199.95</v>
      </c>
      <c r="AQ34" s="3">
        <v>4160712.25</v>
      </c>
      <c r="AR34" s="4"/>
      <c r="AS34" s="3">
        <v>3383708.73</v>
      </c>
      <c r="AT34" s="3">
        <v>230000</v>
      </c>
      <c r="AU34" s="3">
        <v>15683000</v>
      </c>
      <c r="AV34" s="3">
        <v>6521429.7300000004</v>
      </c>
      <c r="AW34" s="4"/>
      <c r="AX34" s="4"/>
      <c r="AY34" s="4"/>
      <c r="AZ34" s="4"/>
      <c r="BA34" s="4"/>
      <c r="BB34" s="4"/>
      <c r="BC34" s="3">
        <v>133523147.12</v>
      </c>
      <c r="BD34" s="3">
        <v>69963031.629999995</v>
      </c>
      <c r="BE34" s="3">
        <v>234978658.18000001</v>
      </c>
      <c r="BF34" s="3">
        <v>131263856.95</v>
      </c>
      <c r="BG34" s="3">
        <v>3386805.08</v>
      </c>
      <c r="BH34" s="3">
        <v>1658812.45</v>
      </c>
      <c r="BI34" s="3">
        <v>23461516.010000002</v>
      </c>
      <c r="BJ34" s="3">
        <v>10663674.439999999</v>
      </c>
      <c r="BK34" s="3">
        <v>30799012.600000001</v>
      </c>
      <c r="BL34" s="3">
        <v>13460355.800000001</v>
      </c>
      <c r="BM34" s="3">
        <v>157000</v>
      </c>
      <c r="BN34" s="3">
        <v>33977</v>
      </c>
      <c r="BO34" s="3">
        <v>480000</v>
      </c>
      <c r="BP34" s="3">
        <v>148626.98000000001</v>
      </c>
      <c r="BQ34" s="3">
        <v>103277021.75</v>
      </c>
      <c r="BR34" s="3">
        <v>59346801.049999997</v>
      </c>
      <c r="BS34" s="3">
        <v>14019133</v>
      </c>
      <c r="BT34" s="3">
        <v>6855599.3700000001</v>
      </c>
      <c r="BU34" s="3">
        <v>6433806</v>
      </c>
      <c r="BV34" s="3">
        <v>2723461.57</v>
      </c>
      <c r="BW34" s="3">
        <v>5700994.7300000004</v>
      </c>
      <c r="BX34" s="3">
        <v>2214319.7599999998</v>
      </c>
      <c r="BY34" s="4"/>
      <c r="BZ34" s="4"/>
      <c r="CA34" s="4"/>
      <c r="CB34" s="4"/>
      <c r="CC34" s="4"/>
      <c r="CD34" s="4"/>
      <c r="CE34" s="3">
        <v>1636078</v>
      </c>
      <c r="CF34" s="3">
        <v>765000</v>
      </c>
      <c r="CG34" s="3">
        <v>11279000</v>
      </c>
      <c r="CH34" s="3">
        <v>4786229.24</v>
      </c>
      <c r="CI34" s="4"/>
      <c r="CJ34" s="4"/>
      <c r="CK34" s="4"/>
      <c r="CL34" s="4"/>
    </row>
    <row r="35" spans="2:90">
      <c r="B35" s="2" t="s">
        <v>50</v>
      </c>
      <c r="C35" s="3">
        <v>1116600</v>
      </c>
      <c r="D35" s="3">
        <v>493449.09</v>
      </c>
      <c r="E35" s="3">
        <v>1926500</v>
      </c>
      <c r="F35" s="3">
        <v>1012729.34</v>
      </c>
      <c r="G35" s="3">
        <v>11752000</v>
      </c>
      <c r="H35" s="3">
        <v>5748242.1399999997</v>
      </c>
      <c r="I35" s="4"/>
      <c r="J35" s="4"/>
      <c r="K35" s="3">
        <v>2123000</v>
      </c>
      <c r="L35" s="3">
        <v>956307.5</v>
      </c>
      <c r="M35" s="4"/>
      <c r="N35" s="4"/>
      <c r="O35" s="3">
        <v>14590</v>
      </c>
      <c r="P35" s="4"/>
      <c r="Q35" s="3">
        <v>4213813</v>
      </c>
      <c r="R35" s="3">
        <v>1831130.63</v>
      </c>
      <c r="S35" s="4"/>
      <c r="T35" s="4"/>
      <c r="U35" s="4"/>
      <c r="V35" s="4"/>
      <c r="W35" s="3">
        <v>3671100</v>
      </c>
      <c r="X35" s="3">
        <v>2299830.9300000002</v>
      </c>
      <c r="Y35" s="4"/>
      <c r="Z35" s="4"/>
      <c r="AA35" s="4"/>
      <c r="AB35" s="4"/>
      <c r="AC35" s="3">
        <v>237000</v>
      </c>
      <c r="AD35" s="3">
        <v>118500</v>
      </c>
      <c r="AE35" s="4"/>
      <c r="AF35" s="4"/>
      <c r="AG35" s="4"/>
      <c r="AH35" s="4"/>
      <c r="AI35" s="4"/>
      <c r="AJ35" s="4"/>
      <c r="AK35" s="3">
        <v>5006952</v>
      </c>
      <c r="AL35" s="3">
        <v>4458275.76</v>
      </c>
      <c r="AM35" s="4"/>
      <c r="AN35" s="4"/>
      <c r="AO35" s="4"/>
      <c r="AP35" s="4"/>
      <c r="AQ35" s="3">
        <v>16258742</v>
      </c>
      <c r="AR35" s="4"/>
      <c r="AS35" s="3">
        <v>300000</v>
      </c>
      <c r="AT35" s="3">
        <v>244122</v>
      </c>
      <c r="AU35" s="3">
        <v>2270000</v>
      </c>
      <c r="AV35" s="3">
        <v>1441382.94</v>
      </c>
      <c r="AW35" s="4"/>
      <c r="AX35" s="4"/>
      <c r="AY35" s="4"/>
      <c r="AZ35" s="4"/>
      <c r="BA35" s="4"/>
      <c r="BB35" s="4"/>
      <c r="BC35" s="3">
        <v>40509131</v>
      </c>
      <c r="BD35" s="3">
        <v>19392283.510000002</v>
      </c>
      <c r="BE35" s="3">
        <v>103351153</v>
      </c>
      <c r="BF35" s="3">
        <v>58237831.390000001</v>
      </c>
      <c r="BG35" s="3">
        <v>632251</v>
      </c>
      <c r="BH35" s="3">
        <v>416938.56</v>
      </c>
      <c r="BI35" s="3">
        <v>5261852</v>
      </c>
      <c r="BJ35" s="3">
        <v>2470974.5299999998</v>
      </c>
      <c r="BK35" s="3">
        <v>5822500</v>
      </c>
      <c r="BL35" s="3">
        <v>2656624.29</v>
      </c>
      <c r="BM35" s="4"/>
      <c r="BN35" s="4"/>
      <c r="BO35" s="3">
        <v>614500</v>
      </c>
      <c r="BP35" s="3">
        <v>188260.22</v>
      </c>
      <c r="BQ35" s="3">
        <v>13812547</v>
      </c>
      <c r="BR35" s="3">
        <v>7117833.6600000001</v>
      </c>
      <c r="BS35" s="3">
        <v>6250200</v>
      </c>
      <c r="BT35" s="3">
        <v>3284301.06</v>
      </c>
      <c r="BU35" s="3">
        <v>1659000</v>
      </c>
      <c r="BV35" s="3">
        <v>762257.97</v>
      </c>
      <c r="BW35" s="4"/>
      <c r="BX35" s="4"/>
      <c r="BY35" s="3">
        <v>1546400</v>
      </c>
      <c r="BZ35" s="3">
        <v>781628.77</v>
      </c>
      <c r="CA35" s="4"/>
      <c r="CB35" s="4"/>
      <c r="CC35" s="4"/>
      <c r="CD35" s="4"/>
      <c r="CE35" s="3">
        <v>2145700</v>
      </c>
      <c r="CF35" s="3">
        <v>988868.17</v>
      </c>
      <c r="CG35" s="3">
        <v>1000000</v>
      </c>
      <c r="CH35" s="3">
        <v>603447.97</v>
      </c>
      <c r="CI35" s="4"/>
      <c r="CJ35" s="4"/>
      <c r="CK35" s="4"/>
      <c r="CL35" s="4"/>
    </row>
    <row r="36" spans="2:90">
      <c r="B36" s="2" t="s">
        <v>51</v>
      </c>
      <c r="C36" s="3">
        <v>1084300</v>
      </c>
      <c r="D36" s="3">
        <v>559863</v>
      </c>
      <c r="E36" s="4"/>
      <c r="F36" s="4"/>
      <c r="G36" s="3">
        <v>9063688</v>
      </c>
      <c r="H36" s="3">
        <v>4404629</v>
      </c>
      <c r="I36" s="4"/>
      <c r="J36" s="4"/>
      <c r="K36" s="3">
        <v>3386151</v>
      </c>
      <c r="L36" s="3">
        <v>1545112.57</v>
      </c>
      <c r="M36" s="4"/>
      <c r="N36" s="4"/>
      <c r="O36" s="3">
        <v>14000</v>
      </c>
      <c r="P36" s="4"/>
      <c r="Q36" s="3">
        <v>10753561</v>
      </c>
      <c r="R36" s="3">
        <v>5597222.5700000003</v>
      </c>
      <c r="S36" s="4"/>
      <c r="T36" s="4"/>
      <c r="U36" s="3">
        <v>5400</v>
      </c>
      <c r="V36" s="3">
        <v>3305.4</v>
      </c>
      <c r="W36" s="3">
        <v>1323807</v>
      </c>
      <c r="X36" s="3">
        <v>645570.53</v>
      </c>
      <c r="Y36" s="4"/>
      <c r="Z36" s="4"/>
      <c r="AA36" s="4"/>
      <c r="AB36" s="4"/>
      <c r="AC36" s="3">
        <v>281183</v>
      </c>
      <c r="AD36" s="3">
        <v>157548.76999999999</v>
      </c>
      <c r="AE36" s="4"/>
      <c r="AF36" s="4"/>
      <c r="AG36" s="4"/>
      <c r="AH36" s="4"/>
      <c r="AI36" s="4"/>
      <c r="AJ36" s="4"/>
      <c r="AK36" s="3">
        <v>3131570</v>
      </c>
      <c r="AL36" s="3">
        <v>1151897</v>
      </c>
      <c r="AM36" s="4"/>
      <c r="AN36" s="4"/>
      <c r="AO36" s="4"/>
      <c r="AP36" s="4"/>
      <c r="AQ36" s="3">
        <v>340000</v>
      </c>
      <c r="AR36" s="3">
        <v>65949</v>
      </c>
      <c r="AS36" s="3">
        <v>1058549</v>
      </c>
      <c r="AT36" s="3">
        <v>195879</v>
      </c>
      <c r="AU36" s="3">
        <v>5791268</v>
      </c>
      <c r="AV36" s="3">
        <v>4176921.94</v>
      </c>
      <c r="AW36" s="4"/>
      <c r="AX36" s="4"/>
      <c r="AY36" s="3">
        <v>2116</v>
      </c>
      <c r="AZ36" s="3">
        <v>2116</v>
      </c>
      <c r="BA36" s="4"/>
      <c r="BB36" s="4"/>
      <c r="BC36" s="3">
        <v>63601210</v>
      </c>
      <c r="BD36" s="3">
        <v>26885995.32</v>
      </c>
      <c r="BE36" s="3">
        <v>90634322.950000003</v>
      </c>
      <c r="BF36" s="3">
        <v>44505912.869999997</v>
      </c>
      <c r="BG36" s="3">
        <v>752242.08</v>
      </c>
      <c r="BH36" s="3">
        <v>602092.07999999996</v>
      </c>
      <c r="BI36" s="3">
        <v>4445951.92</v>
      </c>
      <c r="BJ36" s="3">
        <v>2376279.91</v>
      </c>
      <c r="BK36" s="3">
        <v>14091848.050000001</v>
      </c>
      <c r="BL36" s="3">
        <v>5749935.0300000003</v>
      </c>
      <c r="BM36" s="3">
        <v>160000</v>
      </c>
      <c r="BN36" s="3">
        <v>159900</v>
      </c>
      <c r="BO36" s="4"/>
      <c r="BP36" s="4"/>
      <c r="BQ36" s="3">
        <v>12609470</v>
      </c>
      <c r="BR36" s="3">
        <v>6574429.4100000001</v>
      </c>
      <c r="BS36" s="3">
        <v>6122569</v>
      </c>
      <c r="BT36" s="3">
        <v>2787178.2</v>
      </c>
      <c r="BU36" s="3">
        <v>1659000</v>
      </c>
      <c r="BV36" s="3">
        <v>828250</v>
      </c>
      <c r="BW36" s="4"/>
      <c r="BX36" s="4"/>
      <c r="BY36" s="3">
        <v>10000</v>
      </c>
      <c r="BZ36" s="3">
        <v>7540</v>
      </c>
      <c r="CA36" s="4"/>
      <c r="CB36" s="4"/>
      <c r="CC36" s="4"/>
      <c r="CD36" s="4"/>
      <c r="CE36" s="4"/>
      <c r="CF36" s="4"/>
      <c r="CG36" s="3">
        <v>1600000</v>
      </c>
      <c r="CH36" s="3">
        <v>939580.55</v>
      </c>
      <c r="CI36" s="4"/>
      <c r="CJ36" s="4"/>
      <c r="CK36" s="4"/>
      <c r="CL36" s="4"/>
    </row>
    <row r="37" spans="2:90">
      <c r="B37" s="1"/>
      <c r="C37" s="3">
        <v>175311600.96000001</v>
      </c>
      <c r="D37" s="3">
        <v>83052376.859999999</v>
      </c>
      <c r="E37" s="3">
        <v>50482999.130000003</v>
      </c>
      <c r="F37" s="3">
        <v>25120386.510000002</v>
      </c>
      <c r="G37" s="3">
        <v>928993090.53999996</v>
      </c>
      <c r="H37" s="3">
        <v>476789869.25</v>
      </c>
      <c r="I37" s="3">
        <v>9200</v>
      </c>
      <c r="J37" s="4"/>
      <c r="K37" s="3">
        <v>137197076.66999999</v>
      </c>
      <c r="L37" s="3">
        <v>69052338.739999995</v>
      </c>
      <c r="M37" s="3">
        <v>7746370</v>
      </c>
      <c r="N37" s="3">
        <v>561086.09</v>
      </c>
      <c r="O37" s="3">
        <v>29023692.890000001</v>
      </c>
      <c r="P37" s="3">
        <v>0</v>
      </c>
      <c r="Q37" s="3">
        <v>987825533.11000001</v>
      </c>
      <c r="R37" s="3">
        <v>434253630.60000002</v>
      </c>
      <c r="S37" s="3">
        <v>22310202</v>
      </c>
      <c r="T37" s="3">
        <v>8661628.5399999991</v>
      </c>
      <c r="U37" s="3">
        <v>84400</v>
      </c>
      <c r="V37" s="3">
        <v>41305.4</v>
      </c>
      <c r="W37" s="3">
        <v>122917215.89</v>
      </c>
      <c r="X37" s="3">
        <v>54538327.149999999</v>
      </c>
      <c r="Y37" s="3">
        <v>4852777.37</v>
      </c>
      <c r="Z37" s="3">
        <v>1361986.91</v>
      </c>
      <c r="AA37" s="3">
        <v>2225846.2999999998</v>
      </c>
      <c r="AB37" s="3">
        <v>379821.84</v>
      </c>
      <c r="AC37" s="3">
        <v>4400754.4800000004</v>
      </c>
      <c r="AD37" s="3">
        <v>1844091.52</v>
      </c>
      <c r="AE37" s="3">
        <v>85000</v>
      </c>
      <c r="AF37" s="3">
        <v>10000</v>
      </c>
      <c r="AG37" s="3">
        <v>839661</v>
      </c>
      <c r="AH37" s="3">
        <v>704962</v>
      </c>
      <c r="AI37" s="3">
        <v>152426260.06999999</v>
      </c>
      <c r="AJ37" s="3">
        <v>79468827.439999998</v>
      </c>
      <c r="AK37" s="3">
        <v>748099284.35000002</v>
      </c>
      <c r="AL37" s="3">
        <v>232622962.56</v>
      </c>
      <c r="AM37" s="3">
        <v>55250</v>
      </c>
      <c r="AN37" s="4"/>
      <c r="AO37" s="3">
        <v>97238563.700000003</v>
      </c>
      <c r="AP37" s="3">
        <v>22850731.399999999</v>
      </c>
      <c r="AQ37" s="3">
        <v>284090084.70999998</v>
      </c>
      <c r="AR37" s="3">
        <v>52808354.479999997</v>
      </c>
      <c r="AS37" s="3">
        <v>355307231.94</v>
      </c>
      <c r="AT37" s="3">
        <v>73512950.260000005</v>
      </c>
      <c r="AU37" s="3">
        <v>526510703.91000003</v>
      </c>
      <c r="AV37" s="3">
        <v>245055496.93000001</v>
      </c>
      <c r="AW37" s="3">
        <v>114316184.77</v>
      </c>
      <c r="AX37" s="3">
        <v>55428754.359999999</v>
      </c>
      <c r="AY37" s="3">
        <v>832616</v>
      </c>
      <c r="AZ37" s="3">
        <v>2116</v>
      </c>
      <c r="BA37" s="3">
        <v>15955458.77</v>
      </c>
      <c r="BB37" s="3">
        <v>7420379.0300000003</v>
      </c>
      <c r="BC37" s="3">
        <v>2522043560.3699999</v>
      </c>
      <c r="BD37" s="3">
        <v>1328492366.6500001</v>
      </c>
      <c r="BE37" s="3">
        <v>8480563596.2700005</v>
      </c>
      <c r="BF37" s="3">
        <v>4534251310.8500004</v>
      </c>
      <c r="BG37" s="3">
        <v>139346358.24000001</v>
      </c>
      <c r="BH37" s="3">
        <v>51545789.149999999</v>
      </c>
      <c r="BI37" s="3">
        <v>385366575.70999998</v>
      </c>
      <c r="BJ37" s="3">
        <v>180100375.90000001</v>
      </c>
      <c r="BK37" s="3">
        <v>1126354836.1500001</v>
      </c>
      <c r="BL37" s="3">
        <v>478162657.64999998</v>
      </c>
      <c r="BM37" s="3">
        <v>121827920.27</v>
      </c>
      <c r="BN37" s="3">
        <v>56491954.240000002</v>
      </c>
      <c r="BO37" s="3">
        <v>29774528.870000001</v>
      </c>
      <c r="BP37" s="3">
        <v>13362964.48</v>
      </c>
      <c r="BQ37" s="3">
        <v>1976262276.25</v>
      </c>
      <c r="BR37" s="3">
        <v>1056921141.8</v>
      </c>
      <c r="BS37" s="3">
        <v>387263052</v>
      </c>
      <c r="BT37" s="3">
        <v>179875807.31999999</v>
      </c>
      <c r="BU37" s="3">
        <v>119255305.45</v>
      </c>
      <c r="BV37" s="3">
        <v>60738787.920000002</v>
      </c>
      <c r="BW37" s="3">
        <v>38194136.109999999</v>
      </c>
      <c r="BX37" s="3">
        <v>11153669.93</v>
      </c>
      <c r="BY37" s="3">
        <v>133010094.33</v>
      </c>
      <c r="BZ37" s="3">
        <v>36718676.590000004</v>
      </c>
      <c r="CA37" s="3">
        <v>120000</v>
      </c>
      <c r="CB37" s="3">
        <v>102380</v>
      </c>
      <c r="CC37" s="3">
        <v>3221300</v>
      </c>
      <c r="CD37" s="3">
        <v>1691554.5</v>
      </c>
      <c r="CE37" s="3">
        <v>19031378</v>
      </c>
      <c r="CF37" s="3">
        <v>8909056.1699999999</v>
      </c>
      <c r="CG37" s="3">
        <v>130178985.64</v>
      </c>
      <c r="CH37" s="3">
        <v>56574746.479999997</v>
      </c>
      <c r="CI37" s="3">
        <v>4531188.87</v>
      </c>
      <c r="CJ37" s="3">
        <v>0</v>
      </c>
      <c r="CK37" s="3">
        <v>3327907</v>
      </c>
      <c r="CL37" s="3">
        <v>0</v>
      </c>
    </row>
    <row r="38" spans="2:90" ht="39.75" customHeight="1">
      <c r="C38" s="5">
        <f>SUM(C4:C36)</f>
        <v>175311600.95999998</v>
      </c>
      <c r="D38" s="5">
        <f t="shared" ref="D38:BO38" si="0">SUM(D4:D36)</f>
        <v>83052376.859999999</v>
      </c>
      <c r="E38" s="5">
        <f t="shared" si="0"/>
        <v>50482999.129999995</v>
      </c>
      <c r="F38" s="5">
        <f t="shared" si="0"/>
        <v>25120386.510000002</v>
      </c>
      <c r="G38" s="5">
        <f t="shared" si="0"/>
        <v>928993090.53999996</v>
      </c>
      <c r="H38" s="5">
        <f t="shared" si="0"/>
        <v>476789869.24999994</v>
      </c>
      <c r="I38" s="5">
        <f t="shared" si="0"/>
        <v>9200</v>
      </c>
      <c r="J38" s="5">
        <f t="shared" si="0"/>
        <v>0</v>
      </c>
      <c r="K38" s="5">
        <f t="shared" si="0"/>
        <v>137197076.67000002</v>
      </c>
      <c r="L38" s="5">
        <f t="shared" si="0"/>
        <v>69052338.73999998</v>
      </c>
      <c r="M38" s="5">
        <f t="shared" si="0"/>
        <v>7746370</v>
      </c>
      <c r="N38" s="5">
        <f t="shared" si="0"/>
        <v>561086.09</v>
      </c>
      <c r="O38" s="5">
        <f t="shared" si="0"/>
        <v>29023692.890000001</v>
      </c>
      <c r="P38" s="5">
        <f t="shared" si="0"/>
        <v>0</v>
      </c>
      <c r="Q38" s="5">
        <f t="shared" si="0"/>
        <v>987825533.1099999</v>
      </c>
      <c r="R38" s="5">
        <f t="shared" si="0"/>
        <v>434253630.59999996</v>
      </c>
      <c r="S38" s="5">
        <f t="shared" si="0"/>
        <v>22310202</v>
      </c>
      <c r="T38" s="5">
        <f t="shared" si="0"/>
        <v>8661628.5399999991</v>
      </c>
      <c r="U38" s="5">
        <f t="shared" si="0"/>
        <v>84400</v>
      </c>
      <c r="V38" s="5">
        <f t="shared" si="0"/>
        <v>41305.4</v>
      </c>
      <c r="W38" s="5">
        <f t="shared" si="0"/>
        <v>122917215.89</v>
      </c>
      <c r="X38" s="5">
        <f t="shared" si="0"/>
        <v>54538327.149999999</v>
      </c>
      <c r="Y38" s="5">
        <f t="shared" si="0"/>
        <v>4852777.37</v>
      </c>
      <c r="Z38" s="5">
        <f t="shared" si="0"/>
        <v>1361986.9100000001</v>
      </c>
      <c r="AA38" s="5">
        <f t="shared" si="0"/>
        <v>2225846.2999999998</v>
      </c>
      <c r="AB38" s="5">
        <f t="shared" si="0"/>
        <v>379821.83999999997</v>
      </c>
      <c r="AC38" s="5">
        <f t="shared" si="0"/>
        <v>4400754.4800000004</v>
      </c>
      <c r="AD38" s="5">
        <f t="shared" si="0"/>
        <v>1844091.5199999998</v>
      </c>
      <c r="AE38" s="5">
        <f t="shared" si="0"/>
        <v>85000</v>
      </c>
      <c r="AF38" s="5">
        <f t="shared" si="0"/>
        <v>10000</v>
      </c>
      <c r="AG38" s="5">
        <f t="shared" si="0"/>
        <v>839661</v>
      </c>
      <c r="AH38" s="5">
        <f t="shared" si="0"/>
        <v>704962</v>
      </c>
      <c r="AI38" s="5">
        <f t="shared" si="0"/>
        <v>152426260.06999999</v>
      </c>
      <c r="AJ38" s="5">
        <f t="shared" si="0"/>
        <v>79468827.439999998</v>
      </c>
      <c r="AK38" s="5">
        <f t="shared" si="0"/>
        <v>748099284.35000014</v>
      </c>
      <c r="AL38" s="5">
        <f t="shared" si="0"/>
        <v>232622962.55999997</v>
      </c>
      <c r="AM38" s="5">
        <f t="shared" si="0"/>
        <v>55250</v>
      </c>
      <c r="AN38" s="5">
        <f t="shared" si="0"/>
        <v>0</v>
      </c>
      <c r="AO38" s="5">
        <f t="shared" si="0"/>
        <v>97238563.700000003</v>
      </c>
      <c r="AP38" s="5">
        <f t="shared" si="0"/>
        <v>22850731.399999999</v>
      </c>
      <c r="AQ38" s="5">
        <f t="shared" si="0"/>
        <v>284090084.70999998</v>
      </c>
      <c r="AR38" s="5">
        <f t="shared" si="0"/>
        <v>52808354.479999997</v>
      </c>
      <c r="AS38" s="5">
        <f t="shared" si="0"/>
        <v>355307231.94</v>
      </c>
      <c r="AT38" s="5">
        <f t="shared" si="0"/>
        <v>73512950.25999999</v>
      </c>
      <c r="AU38" s="5">
        <f t="shared" si="0"/>
        <v>526510703.90999997</v>
      </c>
      <c r="AV38" s="5">
        <f t="shared" si="0"/>
        <v>245055496.92999998</v>
      </c>
      <c r="AW38" s="5">
        <f t="shared" si="0"/>
        <v>114316184.77</v>
      </c>
      <c r="AX38" s="5">
        <f t="shared" si="0"/>
        <v>55428754.359999999</v>
      </c>
      <c r="AY38" s="5">
        <f t="shared" si="0"/>
        <v>832616</v>
      </c>
      <c r="AZ38" s="5">
        <f t="shared" si="0"/>
        <v>2116</v>
      </c>
      <c r="BA38" s="5">
        <f t="shared" si="0"/>
        <v>15955458.77</v>
      </c>
      <c r="BB38" s="5">
        <f t="shared" si="0"/>
        <v>7420379.0300000003</v>
      </c>
      <c r="BC38" s="5">
        <f t="shared" si="0"/>
        <v>2522043560.3699999</v>
      </c>
      <c r="BD38" s="5">
        <f t="shared" si="0"/>
        <v>1328492366.6500001</v>
      </c>
      <c r="BE38" s="5">
        <f t="shared" si="0"/>
        <v>8480563596.2699995</v>
      </c>
      <c r="BF38" s="5">
        <f t="shared" si="0"/>
        <v>4534251310.8499994</v>
      </c>
      <c r="BG38" s="5">
        <f t="shared" si="0"/>
        <v>139346358.24000004</v>
      </c>
      <c r="BH38" s="5">
        <f t="shared" si="0"/>
        <v>51545789.150000006</v>
      </c>
      <c r="BI38" s="5">
        <f t="shared" si="0"/>
        <v>385366575.71000004</v>
      </c>
      <c r="BJ38" s="5">
        <f t="shared" si="0"/>
        <v>180100375.89999998</v>
      </c>
      <c r="BK38" s="5">
        <f t="shared" si="0"/>
        <v>1126354836.1499999</v>
      </c>
      <c r="BL38" s="5">
        <f t="shared" si="0"/>
        <v>478162657.64999992</v>
      </c>
      <c r="BM38" s="5">
        <f t="shared" si="0"/>
        <v>121827920.27000001</v>
      </c>
      <c r="BN38" s="5">
        <f t="shared" si="0"/>
        <v>56491954.239999995</v>
      </c>
      <c r="BO38" s="5">
        <f t="shared" si="0"/>
        <v>29774528.870000001</v>
      </c>
      <c r="BP38" s="5">
        <f t="shared" ref="BP38:CL38" si="1">SUM(BP4:BP36)</f>
        <v>13362964.480000002</v>
      </c>
      <c r="BQ38" s="5">
        <f t="shared" si="1"/>
        <v>1976262276.25</v>
      </c>
      <c r="BR38" s="5">
        <f t="shared" si="1"/>
        <v>1056921141.8</v>
      </c>
      <c r="BS38" s="5">
        <f t="shared" si="1"/>
        <v>387263052</v>
      </c>
      <c r="BT38" s="5">
        <f t="shared" si="1"/>
        <v>179875807.32000002</v>
      </c>
      <c r="BU38" s="5">
        <f t="shared" si="1"/>
        <v>119255305.45</v>
      </c>
      <c r="BV38" s="5">
        <f t="shared" si="1"/>
        <v>60738787.919999994</v>
      </c>
      <c r="BW38" s="5">
        <f t="shared" si="1"/>
        <v>38194136.109999999</v>
      </c>
      <c r="BX38" s="5">
        <f t="shared" si="1"/>
        <v>11153669.930000002</v>
      </c>
      <c r="BY38" s="5">
        <f t="shared" si="1"/>
        <v>133010094.33</v>
      </c>
      <c r="BZ38" s="5">
        <f t="shared" si="1"/>
        <v>36718676.590000004</v>
      </c>
      <c r="CA38" s="5">
        <f t="shared" si="1"/>
        <v>120000</v>
      </c>
      <c r="CB38" s="5">
        <f t="shared" si="1"/>
        <v>102380</v>
      </c>
      <c r="CC38" s="5">
        <f t="shared" si="1"/>
        <v>3221300</v>
      </c>
      <c r="CD38" s="5">
        <f t="shared" si="1"/>
        <v>1691554.5</v>
      </c>
      <c r="CE38" s="5">
        <f t="shared" si="1"/>
        <v>19031378</v>
      </c>
      <c r="CF38" s="5">
        <f t="shared" si="1"/>
        <v>8909056.1699999999</v>
      </c>
      <c r="CG38" s="5">
        <f t="shared" si="1"/>
        <v>130178985.64</v>
      </c>
      <c r="CH38" s="5">
        <f t="shared" si="1"/>
        <v>56574746.480000004</v>
      </c>
      <c r="CI38" s="5">
        <f t="shared" si="1"/>
        <v>4531188.87</v>
      </c>
      <c r="CJ38" s="5">
        <f t="shared" si="1"/>
        <v>0</v>
      </c>
      <c r="CK38" s="5">
        <f t="shared" si="1"/>
        <v>3327907</v>
      </c>
      <c r="CL38" s="5">
        <f t="shared" si="1"/>
        <v>0</v>
      </c>
    </row>
  </sheetData>
  <mergeCells count="46">
    <mergeCell ref="B1:J1"/>
    <mergeCell ref="B2:B3"/>
    <mergeCell ref="CE2:CF2"/>
    <mergeCell ref="CG2:CH2"/>
    <mergeCell ref="CI2:CJ2"/>
    <mergeCell ref="BK2:BL2"/>
    <mergeCell ref="BM2:BN2"/>
    <mergeCell ref="BO2:BP2"/>
    <mergeCell ref="BQ2:BR2"/>
    <mergeCell ref="BS2:BT2"/>
    <mergeCell ref="BA2:BB2"/>
    <mergeCell ref="BC2:BD2"/>
    <mergeCell ref="BE2:BF2"/>
    <mergeCell ref="BG2:BH2"/>
    <mergeCell ref="BI2:BJ2"/>
    <mergeCell ref="AQ2:AR2"/>
    <mergeCell ref="CK2:CL2"/>
    <mergeCell ref="BU2:BV2"/>
    <mergeCell ref="BW2:BX2"/>
    <mergeCell ref="BY2:BZ2"/>
    <mergeCell ref="CA2:CB2"/>
    <mergeCell ref="CC2:CD2"/>
    <mergeCell ref="AS2:AT2"/>
    <mergeCell ref="AU2:AV2"/>
    <mergeCell ref="AW2:AX2"/>
    <mergeCell ref="AY2:AZ2"/>
    <mergeCell ref="AG2:AH2"/>
    <mergeCell ref="AI2:AJ2"/>
    <mergeCell ref="AK2:AL2"/>
    <mergeCell ref="AM2:AN2"/>
    <mergeCell ref="AO2:AP2"/>
    <mergeCell ref="W2:X2"/>
    <mergeCell ref="Y2:Z2"/>
    <mergeCell ref="AA2:AB2"/>
    <mergeCell ref="AC2:AD2"/>
    <mergeCell ref="AE2:AF2"/>
    <mergeCell ref="M2:N2"/>
    <mergeCell ref="O2:P2"/>
    <mergeCell ref="Q2:R2"/>
    <mergeCell ref="S2:T2"/>
    <mergeCell ref="U2:V2"/>
    <mergeCell ref="C2:D2"/>
    <mergeCell ref="E2:F2"/>
    <mergeCell ref="G2:H2"/>
    <mergeCell ref="I2:J2"/>
    <mergeCell ref="K2:L2"/>
  </mergeCells>
  <pageMargins left="0.39370078740157499" right="0.39370078740157499" top="0.196850393700787" bottom="0.196850393700787" header="0.196850393700787" footer="0.196850393700787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7"/>
  <sheetViews>
    <sheetView tabSelected="1" zoomScaleNormal="100" workbookViewId="0">
      <pane xSplit="2" ySplit="4" topLeftCell="C23" activePane="bottomRight" state="frozen"/>
      <selection pane="topRight" activeCell="C1" sqref="C1"/>
      <selection pane="bottomLeft" activeCell="A5" sqref="A5"/>
      <selection pane="bottomRight" activeCell="C2" sqref="C2:D2"/>
    </sheetView>
  </sheetViews>
  <sheetFormatPr defaultRowHeight="15"/>
  <cols>
    <col min="1" max="1" width="4" style="22" customWidth="1"/>
    <col min="2" max="2" width="23.140625" style="22" customWidth="1"/>
    <col min="3" max="3" width="15.5703125" style="22" customWidth="1"/>
    <col min="4" max="8" width="13.140625" style="22" customWidth="1"/>
    <col min="9" max="9" width="12.28515625" style="22" customWidth="1"/>
    <col min="10" max="10" width="12.5703125" style="22" customWidth="1"/>
    <col min="11" max="30" width="13.140625" style="22" customWidth="1"/>
    <col min="31" max="31" width="15.28515625" style="22" customWidth="1"/>
    <col min="32" max="32" width="13.85546875" style="22" customWidth="1"/>
    <col min="33" max="16384" width="9.140625" style="22"/>
  </cols>
  <sheetData>
    <row r="1" spans="1:64" ht="27" customHeight="1">
      <c r="B1" s="28"/>
      <c r="C1" s="54" t="s">
        <v>129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64">
      <c r="B2" s="28"/>
      <c r="C2" s="46"/>
      <c r="D2" s="46"/>
      <c r="E2" s="46"/>
      <c r="F2" s="46"/>
      <c r="G2" s="46"/>
      <c r="H2" s="46"/>
      <c r="I2" s="23"/>
      <c r="J2" s="23"/>
      <c r="K2" s="46"/>
      <c r="L2" s="46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37" t="s">
        <v>124</v>
      </c>
      <c r="AG2" s="23"/>
      <c r="AH2" s="23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52"/>
      <c r="BL2" s="52"/>
    </row>
    <row r="3" spans="1:64" s="24" customFormat="1" ht="116.25" customHeight="1">
      <c r="A3" s="53"/>
      <c r="B3" s="55" t="s">
        <v>78</v>
      </c>
      <c r="C3" s="50" t="s">
        <v>110</v>
      </c>
      <c r="D3" s="51"/>
      <c r="E3" s="50" t="s">
        <v>111</v>
      </c>
      <c r="F3" s="51"/>
      <c r="G3" s="50" t="s">
        <v>112</v>
      </c>
      <c r="H3" s="51"/>
      <c r="I3" s="47" t="s">
        <v>125</v>
      </c>
      <c r="J3" s="48"/>
      <c r="K3" s="50" t="s">
        <v>113</v>
      </c>
      <c r="L3" s="51"/>
      <c r="M3" s="50" t="s">
        <v>114</v>
      </c>
      <c r="N3" s="51"/>
      <c r="O3" s="50" t="s">
        <v>128</v>
      </c>
      <c r="P3" s="51"/>
      <c r="Q3" s="50" t="s">
        <v>126</v>
      </c>
      <c r="R3" s="51"/>
      <c r="S3" s="50" t="s">
        <v>127</v>
      </c>
      <c r="T3" s="51"/>
      <c r="U3" s="50" t="s">
        <v>116</v>
      </c>
      <c r="V3" s="51"/>
      <c r="W3" s="50" t="s">
        <v>117</v>
      </c>
      <c r="X3" s="51"/>
      <c r="Y3" s="50" t="s">
        <v>118</v>
      </c>
      <c r="Z3" s="51"/>
      <c r="AA3" s="50" t="s">
        <v>119</v>
      </c>
      <c r="AB3" s="51"/>
      <c r="AC3" s="50" t="s">
        <v>120</v>
      </c>
      <c r="AD3" s="51"/>
      <c r="AE3" s="49" t="s">
        <v>91</v>
      </c>
      <c r="AF3" s="49"/>
    </row>
    <row r="4" spans="1:64" s="24" customFormat="1" ht="60.75" customHeight="1">
      <c r="A4" s="53"/>
      <c r="B4" s="55"/>
      <c r="C4" s="25" t="s">
        <v>108</v>
      </c>
      <c r="D4" s="25" t="s">
        <v>109</v>
      </c>
      <c r="E4" s="25" t="s">
        <v>108</v>
      </c>
      <c r="F4" s="25" t="s">
        <v>109</v>
      </c>
      <c r="G4" s="25" t="s">
        <v>108</v>
      </c>
      <c r="H4" s="25" t="s">
        <v>109</v>
      </c>
      <c r="I4" s="25" t="s">
        <v>108</v>
      </c>
      <c r="J4" s="25" t="s">
        <v>109</v>
      </c>
      <c r="K4" s="25" t="s">
        <v>108</v>
      </c>
      <c r="L4" s="25" t="s">
        <v>109</v>
      </c>
      <c r="M4" s="25" t="s">
        <v>108</v>
      </c>
      <c r="N4" s="25" t="s">
        <v>109</v>
      </c>
      <c r="O4" s="25" t="s">
        <v>108</v>
      </c>
      <c r="P4" s="25" t="s">
        <v>109</v>
      </c>
      <c r="Q4" s="25" t="s">
        <v>108</v>
      </c>
      <c r="R4" s="25" t="s">
        <v>109</v>
      </c>
      <c r="S4" s="25" t="s">
        <v>108</v>
      </c>
      <c r="T4" s="25" t="s">
        <v>109</v>
      </c>
      <c r="U4" s="25" t="s">
        <v>108</v>
      </c>
      <c r="V4" s="25" t="s">
        <v>109</v>
      </c>
      <c r="W4" s="25" t="s">
        <v>108</v>
      </c>
      <c r="X4" s="25" t="s">
        <v>109</v>
      </c>
      <c r="Y4" s="25" t="s">
        <v>108</v>
      </c>
      <c r="Z4" s="25" t="s">
        <v>109</v>
      </c>
      <c r="AA4" s="25" t="s">
        <v>108</v>
      </c>
      <c r="AB4" s="25" t="s">
        <v>109</v>
      </c>
      <c r="AC4" s="25" t="s">
        <v>108</v>
      </c>
      <c r="AD4" s="25" t="s">
        <v>109</v>
      </c>
      <c r="AE4" s="25" t="s">
        <v>108</v>
      </c>
      <c r="AF4" s="25" t="s">
        <v>109</v>
      </c>
    </row>
    <row r="5" spans="1:64">
      <c r="A5" s="26">
        <v>1</v>
      </c>
      <c r="B5" s="29" t="s">
        <v>44</v>
      </c>
      <c r="C5" s="38">
        <f>[1]РаЗделы!CV4</f>
        <v>165818.46405000001</v>
      </c>
      <c r="D5" s="38">
        <f>[1]РаЗделы!CW4</f>
        <v>46190.548909999998</v>
      </c>
      <c r="E5" s="38">
        <f>[1]РаЗделы!CX4</f>
        <v>0</v>
      </c>
      <c r="F5" s="38">
        <f>[1]РаЗделы!CY4</f>
        <v>0</v>
      </c>
      <c r="G5" s="38">
        <f>[1]РаЗделы!CZ4</f>
        <v>11962</v>
      </c>
      <c r="H5" s="38">
        <f>[1]РаЗделы!DA4</f>
        <v>1472.6834699999999</v>
      </c>
      <c r="I5" s="38">
        <f>[1]РаЗделы!DB4</f>
        <v>143855.75</v>
      </c>
      <c r="J5" s="38">
        <f>[1]РаЗделы!DC4</f>
        <v>16052.858259999999</v>
      </c>
      <c r="K5" s="38">
        <f>[1]РаЗделы!DD4</f>
        <v>6506.2030400000003</v>
      </c>
      <c r="L5" s="38">
        <f>[1]РаЗделы!DE4</f>
        <v>1899.4194399999999</v>
      </c>
      <c r="M5" s="38">
        <f>[1]РаЗделы!DF4</f>
        <v>0</v>
      </c>
      <c r="N5" s="38">
        <f>[1]РаЗделы!DG4</f>
        <v>0</v>
      </c>
      <c r="O5" s="38">
        <f>[1]РаЗделы!DH4</f>
        <v>428127.55054000003</v>
      </c>
      <c r="P5" s="38">
        <f>[1]РаЗделы!DI4</f>
        <v>223646.15018</v>
      </c>
      <c r="Q5" s="38">
        <f>[1]РаЗделы!DJ4</f>
        <v>52167.095000000001</v>
      </c>
      <c r="R5" s="38">
        <f>[1]РаЗделы!DK4</f>
        <v>10199.302380000001</v>
      </c>
      <c r="S5" s="38">
        <f>[1]РаЗделы!DL4</f>
        <v>1521.3989999999999</v>
      </c>
      <c r="T5" s="38">
        <f>[1]РаЗделы!DM4</f>
        <v>375.10599999999999</v>
      </c>
      <c r="U5" s="38">
        <f>[1]РаЗделы!DN4</f>
        <v>44864.328000000001</v>
      </c>
      <c r="V5" s="38">
        <f>[1]РаЗделы!DO4</f>
        <v>16500.956100000003</v>
      </c>
      <c r="W5" s="38">
        <f>[1]РаЗделы!DP4</f>
        <v>14265</v>
      </c>
      <c r="X5" s="38">
        <f>[1]РаЗделы!DQ4</f>
        <v>4339.5920199999991</v>
      </c>
      <c r="Y5" s="38">
        <f>[1]РаЗделы!DR4</f>
        <v>0</v>
      </c>
      <c r="Z5" s="38">
        <f>[1]РаЗделы!DS4</f>
        <v>0</v>
      </c>
      <c r="AA5" s="38">
        <f>[1]РаЗделы!DT4</f>
        <v>0</v>
      </c>
      <c r="AB5" s="38">
        <f>[1]РаЗделы!DU4</f>
        <v>0</v>
      </c>
      <c r="AC5" s="38">
        <f>[1]РаЗделы!DV4</f>
        <v>11126.767</v>
      </c>
      <c r="AD5" s="38">
        <f>[1]РаЗделы!DW4</f>
        <v>5323.9549999999999</v>
      </c>
      <c r="AE5" s="38">
        <f>[1]РаЗделы!DX4</f>
        <v>880214.55663000001</v>
      </c>
      <c r="AF5" s="38">
        <f>[1]РаЗделы!DY4</f>
        <v>326000.57176000008</v>
      </c>
    </row>
    <row r="6" spans="1:64" ht="15.75" customHeight="1">
      <c r="A6" s="26">
        <v>2</v>
      </c>
      <c r="B6" s="29" t="s">
        <v>45</v>
      </c>
      <c r="C6" s="38">
        <f>[1]РаЗделы!CV5</f>
        <v>139724.28534</v>
      </c>
      <c r="D6" s="38">
        <f>[1]РаЗделы!CW5</f>
        <v>28996.986230000006</v>
      </c>
      <c r="E6" s="38">
        <f>[1]РаЗделы!CX5</f>
        <v>0</v>
      </c>
      <c r="F6" s="38">
        <f>[1]РаЗделы!CY5</f>
        <v>0</v>
      </c>
      <c r="G6" s="38">
        <f>[1]РаЗделы!CZ5</f>
        <v>1268</v>
      </c>
      <c r="H6" s="38">
        <f>[1]РаЗделы!DA5</f>
        <v>0</v>
      </c>
      <c r="I6" s="38">
        <f>[1]РаЗделы!DB5</f>
        <v>57711.639020000002</v>
      </c>
      <c r="J6" s="38">
        <f>[1]РаЗделы!DC5</f>
        <v>27590.281449999999</v>
      </c>
      <c r="K6" s="38">
        <f>[1]РаЗделы!DD5</f>
        <v>1000</v>
      </c>
      <c r="L6" s="38">
        <f>[1]РаЗделы!DE5</f>
        <v>0</v>
      </c>
      <c r="M6" s="38">
        <f>[1]РаЗделы!DF5</f>
        <v>51.054000000000002</v>
      </c>
      <c r="N6" s="38">
        <f>[1]РаЗделы!DG5</f>
        <v>0</v>
      </c>
      <c r="O6" s="38">
        <f>[1]РаЗделы!DH5</f>
        <v>309199.09899999999</v>
      </c>
      <c r="P6" s="38">
        <f>[1]РаЗделы!DI5</f>
        <v>166494.39305000001</v>
      </c>
      <c r="Q6" s="38">
        <f>[1]РаЗделы!DJ5</f>
        <v>24519.238000000001</v>
      </c>
      <c r="R6" s="38">
        <f>[1]РаЗделы!DK5</f>
        <v>10827.281999999999</v>
      </c>
      <c r="S6" s="38">
        <f>[1]РаЗделы!DL5</f>
        <v>202.76</v>
      </c>
      <c r="T6" s="38">
        <f>[1]РаЗделы!DM5</f>
        <v>0</v>
      </c>
      <c r="U6" s="38">
        <f>[1]РаЗделы!DN5</f>
        <v>31708.044000000002</v>
      </c>
      <c r="V6" s="38">
        <f>[1]РаЗделы!DO5</f>
        <v>19725.31221</v>
      </c>
      <c r="W6" s="38">
        <f>[1]РаЗделы!DP5</f>
        <v>4791.5339999999997</v>
      </c>
      <c r="X6" s="38">
        <f>[1]РаЗделы!DQ5</f>
        <v>2129.6121400000002</v>
      </c>
      <c r="Y6" s="38">
        <f>[1]РаЗделы!DR5</f>
        <v>0</v>
      </c>
      <c r="Z6" s="38">
        <f>[1]РаЗделы!DS5</f>
        <v>0</v>
      </c>
      <c r="AA6" s="38">
        <f>[1]РаЗделы!DT5</f>
        <v>0</v>
      </c>
      <c r="AB6" s="38">
        <f>[1]РаЗделы!DU5</f>
        <v>0</v>
      </c>
      <c r="AC6" s="38">
        <f>[1]РаЗделы!DV5</f>
        <v>6612.3559999999998</v>
      </c>
      <c r="AD6" s="38">
        <f>[1]РаЗделы!DW5</f>
        <v>3853.2660000000001</v>
      </c>
      <c r="AE6" s="38">
        <f>[1]РаЗделы!DX5</f>
        <v>576788.00936000003</v>
      </c>
      <c r="AF6" s="38">
        <f>[1]РаЗделы!DY5</f>
        <v>259617.13308000003</v>
      </c>
    </row>
    <row r="7" spans="1:64">
      <c r="A7" s="26">
        <v>3</v>
      </c>
      <c r="B7" s="29" t="s">
        <v>47</v>
      </c>
      <c r="C7" s="38">
        <f>[1]РаЗделы!CV6</f>
        <v>75819.888630000001</v>
      </c>
      <c r="D7" s="38">
        <f>[1]РаЗделы!CW6</f>
        <v>38752.561900000008</v>
      </c>
      <c r="E7" s="38">
        <f>[1]РаЗделы!CX6</f>
        <v>0</v>
      </c>
      <c r="F7" s="38">
        <f>[1]РаЗделы!CY6</f>
        <v>0</v>
      </c>
      <c r="G7" s="38">
        <f>[1]РаЗделы!CZ6</f>
        <v>214.8</v>
      </c>
      <c r="H7" s="38">
        <f>[1]РаЗделы!DA6</f>
        <v>4.24</v>
      </c>
      <c r="I7" s="38">
        <f>[1]РаЗделы!DB6</f>
        <v>18791.59246</v>
      </c>
      <c r="J7" s="38">
        <f>[1]РаЗделы!DC6</f>
        <v>0</v>
      </c>
      <c r="K7" s="38">
        <f>[1]РаЗделы!DD6</f>
        <v>15</v>
      </c>
      <c r="L7" s="38">
        <f>[1]РаЗделы!DE6</f>
        <v>0</v>
      </c>
      <c r="M7" s="38">
        <f>[1]РаЗделы!DF6</f>
        <v>72.209999999999994</v>
      </c>
      <c r="N7" s="38">
        <f>[1]РаЗделы!DG6</f>
        <v>0</v>
      </c>
      <c r="O7" s="38">
        <f>[1]РаЗделы!DH6</f>
        <v>507008.89025</v>
      </c>
      <c r="P7" s="38">
        <f>[1]РаЗделы!DI6</f>
        <v>266658.24549</v>
      </c>
      <c r="Q7" s="38">
        <f>[1]РаЗделы!DJ6</f>
        <v>39624.282100000004</v>
      </c>
      <c r="R7" s="38">
        <f>[1]РаЗделы!DK6</f>
        <v>16001.72467</v>
      </c>
      <c r="S7" s="38">
        <f>[1]РаЗделы!DL6</f>
        <v>1501.123</v>
      </c>
      <c r="T7" s="38">
        <f>[1]РаЗделы!DM6</f>
        <v>0</v>
      </c>
      <c r="U7" s="38">
        <f>[1]РаЗделы!DN6</f>
        <v>40281.67</v>
      </c>
      <c r="V7" s="38">
        <f>[1]РаЗделы!DO6</f>
        <v>17197.483989999997</v>
      </c>
      <c r="W7" s="38">
        <f>[1]РаЗделы!DP6</f>
        <v>5902.1890000000003</v>
      </c>
      <c r="X7" s="38">
        <f>[1]РаЗделы!DQ6</f>
        <v>2689.0527900000002</v>
      </c>
      <c r="Y7" s="38">
        <f>[1]РаЗделы!DR6</f>
        <v>0</v>
      </c>
      <c r="Z7" s="38">
        <f>[1]РаЗделы!DS6</f>
        <v>0</v>
      </c>
      <c r="AA7" s="38">
        <f>[1]РаЗделы!DT6</f>
        <v>0</v>
      </c>
      <c r="AB7" s="38">
        <f>[1]РаЗделы!DU6</f>
        <v>0</v>
      </c>
      <c r="AC7" s="38">
        <f>[1]РаЗделы!DV6</f>
        <v>12501.986999999999</v>
      </c>
      <c r="AD7" s="38">
        <f>[1]РаЗделы!DW6</f>
        <v>8334.6730000000007</v>
      </c>
      <c r="AE7" s="38">
        <f>[1]РаЗделы!DX6</f>
        <v>701733.63243999996</v>
      </c>
      <c r="AF7" s="38">
        <f>[1]РаЗделы!DY6</f>
        <v>349637.98184000002</v>
      </c>
    </row>
    <row r="8" spans="1:64">
      <c r="A8" s="26">
        <v>4</v>
      </c>
      <c r="B8" s="29" t="s">
        <v>52</v>
      </c>
      <c r="C8" s="38">
        <f>[1]РаЗделы!CV7</f>
        <v>100697.76784999999</v>
      </c>
      <c r="D8" s="38">
        <f>[1]РаЗделы!CW7</f>
        <v>63600.840730000004</v>
      </c>
      <c r="E8" s="38">
        <f>[1]РаЗделы!CX7</f>
        <v>0</v>
      </c>
      <c r="F8" s="38">
        <f>[1]РаЗделы!CY7</f>
        <v>0</v>
      </c>
      <c r="G8" s="38">
        <f>[1]РаЗделы!CZ7</f>
        <v>4962.8370999999997</v>
      </c>
      <c r="H8" s="38">
        <f>[1]РаЗделы!DA7</f>
        <v>4013.7611000000002</v>
      </c>
      <c r="I8" s="38">
        <f>[1]РаЗделы!DB7</f>
        <v>24946.619200000001</v>
      </c>
      <c r="J8" s="38">
        <f>[1]РаЗделы!DC7</f>
        <v>10942.092409999999</v>
      </c>
      <c r="K8" s="38">
        <f>[1]РаЗделы!DD7</f>
        <v>15769.39215</v>
      </c>
      <c r="L8" s="38">
        <f>[1]РаЗделы!DE7</f>
        <v>4791.54576</v>
      </c>
      <c r="M8" s="38">
        <f>[1]РаЗделы!DF7</f>
        <v>0</v>
      </c>
      <c r="N8" s="38">
        <f>[1]РаЗделы!DG7</f>
        <v>0</v>
      </c>
      <c r="O8" s="38">
        <f>[1]РаЗделы!DH7</f>
        <v>515661.16574999999</v>
      </c>
      <c r="P8" s="38">
        <f>[1]РаЗделы!DI7</f>
        <v>279805.09412999998</v>
      </c>
      <c r="Q8" s="38">
        <f>[1]РаЗделы!DJ7</f>
        <v>78403.151140000002</v>
      </c>
      <c r="R8" s="38">
        <f>[1]РаЗделы!DK7</f>
        <v>46694.429200000006</v>
      </c>
      <c r="S8" s="38">
        <f>[1]РаЗделы!DL7</f>
        <v>1470.7090000000001</v>
      </c>
      <c r="T8" s="38">
        <f>[1]РаЗделы!DM7</f>
        <v>0</v>
      </c>
      <c r="U8" s="38">
        <f>[1]РаЗделы!DN7</f>
        <v>48555.875</v>
      </c>
      <c r="V8" s="38">
        <f>[1]РаЗделы!DO7</f>
        <v>12789.04795</v>
      </c>
      <c r="W8" s="38">
        <f>[1]РаЗделы!DP7</f>
        <v>16399.585650000001</v>
      </c>
      <c r="X8" s="38">
        <f>[1]РаЗделы!DQ7</f>
        <v>8229.8421600000001</v>
      </c>
      <c r="Y8" s="38">
        <f>[1]РаЗделы!DR7</f>
        <v>0</v>
      </c>
      <c r="Z8" s="38">
        <f>[1]РаЗделы!DS7</f>
        <v>0</v>
      </c>
      <c r="AA8" s="38">
        <f>[1]РаЗделы!DT7</f>
        <v>0</v>
      </c>
      <c r="AB8" s="38">
        <f>[1]РаЗделы!DU7</f>
        <v>0</v>
      </c>
      <c r="AC8" s="38">
        <f>[1]РаЗделы!DV7</f>
        <v>8396.1869999999999</v>
      </c>
      <c r="AD8" s="38">
        <f>[1]РаЗделы!DW7</f>
        <v>3771.9929999999999</v>
      </c>
      <c r="AE8" s="38">
        <f>[1]РаЗделы!DX7</f>
        <v>815263.2898400001</v>
      </c>
      <c r="AF8" s="38">
        <f>[1]РаЗделы!DY7</f>
        <v>434638.64643999998</v>
      </c>
    </row>
    <row r="9" spans="1:64">
      <c r="A9" s="26">
        <v>5</v>
      </c>
      <c r="B9" s="29" t="s">
        <v>53</v>
      </c>
      <c r="C9" s="38">
        <f>[1]РаЗделы!CV8</f>
        <v>71073.54770000001</v>
      </c>
      <c r="D9" s="38">
        <f>[1]РаЗделы!CW8</f>
        <v>26329.73055</v>
      </c>
      <c r="E9" s="38">
        <f>[1]РаЗделы!CX8</f>
        <v>0</v>
      </c>
      <c r="F9" s="38">
        <f>[1]РаЗделы!CY8</f>
        <v>0</v>
      </c>
      <c r="G9" s="38">
        <f>[1]РаЗделы!CZ8</f>
        <v>4490.2650000000003</v>
      </c>
      <c r="H9" s="38">
        <f>[1]РаЗделы!DA8</f>
        <v>2231.9015099999997</v>
      </c>
      <c r="I9" s="38">
        <f>[1]РаЗделы!DB8</f>
        <v>70959.616840000002</v>
      </c>
      <c r="J9" s="38">
        <f>[1]РаЗделы!DC8</f>
        <v>5643.9982099999997</v>
      </c>
      <c r="K9" s="38">
        <f>[1]РаЗделы!DD8</f>
        <v>3800</v>
      </c>
      <c r="L9" s="38">
        <f>[1]РаЗделы!DE8</f>
        <v>1752.8273100000001</v>
      </c>
      <c r="M9" s="38">
        <f>[1]РаЗделы!DF8</f>
        <v>0</v>
      </c>
      <c r="N9" s="38">
        <f>[1]РаЗделы!DG8</f>
        <v>0</v>
      </c>
      <c r="O9" s="38">
        <f>[1]РаЗделы!DH8</f>
        <v>329388.25761999999</v>
      </c>
      <c r="P9" s="38">
        <f>[1]РаЗделы!DI8</f>
        <v>180150.70522</v>
      </c>
      <c r="Q9" s="38">
        <f>[1]РаЗделы!DJ8</f>
        <v>52632.118000000002</v>
      </c>
      <c r="R9" s="38">
        <f>[1]РаЗделы!DK8</f>
        <v>28885.498929999998</v>
      </c>
      <c r="S9" s="38">
        <f>[1]РаЗделы!DL8</f>
        <v>202.76</v>
      </c>
      <c r="T9" s="38">
        <f>[1]РаЗделы!DM8</f>
        <v>200.126</v>
      </c>
      <c r="U9" s="38">
        <f>[1]РаЗделы!DN8</f>
        <v>26248.888999999999</v>
      </c>
      <c r="V9" s="38">
        <f>[1]РаЗделы!DO8</f>
        <v>11569.508470000001</v>
      </c>
      <c r="W9" s="38">
        <f>[1]РаЗделы!DP8</f>
        <v>3980.86</v>
      </c>
      <c r="X9" s="38">
        <f>[1]РаЗделы!DQ8</f>
        <v>252.97228000000001</v>
      </c>
      <c r="Y9" s="38">
        <f>[1]РаЗделы!DR8</f>
        <v>0</v>
      </c>
      <c r="Z9" s="38">
        <f>[1]РаЗделы!DS8</f>
        <v>0</v>
      </c>
      <c r="AA9" s="38">
        <f>[1]РаЗделы!DT8</f>
        <v>0</v>
      </c>
      <c r="AB9" s="38">
        <f>[1]РаЗделы!DU8</f>
        <v>0</v>
      </c>
      <c r="AC9" s="38">
        <f>[1]РаЗделы!DV8</f>
        <v>8798.7999999999993</v>
      </c>
      <c r="AD9" s="38">
        <f>[1]РаЗделы!DW8</f>
        <v>5872.1760000000004</v>
      </c>
      <c r="AE9" s="38">
        <f>[1]РаЗделы!DX8</f>
        <v>571575.11416</v>
      </c>
      <c r="AF9" s="38">
        <f>[1]РаЗделы!DY8</f>
        <v>262889.44447999995</v>
      </c>
    </row>
    <row r="10" spans="1:64">
      <c r="A10" s="26">
        <v>6</v>
      </c>
      <c r="B10" s="29" t="s">
        <v>54</v>
      </c>
      <c r="C10" s="38">
        <f>[1]РаЗделы!CV9</f>
        <v>108889.29579</v>
      </c>
      <c r="D10" s="38">
        <f>[1]РаЗделы!CW9</f>
        <v>44575.436590000005</v>
      </c>
      <c r="E10" s="38">
        <f>[1]РаЗделы!CX9</f>
        <v>0</v>
      </c>
      <c r="F10" s="38">
        <f>[1]РаЗделы!CY9</f>
        <v>0</v>
      </c>
      <c r="G10" s="38">
        <f>[1]РаЗделы!CZ9</f>
        <v>48154.375999999997</v>
      </c>
      <c r="H10" s="38">
        <f>[1]РаЗделы!DA9</f>
        <v>39766.506000000001</v>
      </c>
      <c r="I10" s="38">
        <f>[1]РаЗделы!DB9</f>
        <v>50746.849399999999</v>
      </c>
      <c r="J10" s="38">
        <f>[1]РаЗделы!DC9</f>
        <v>2124.3851600000003</v>
      </c>
      <c r="K10" s="38">
        <f>[1]РаЗделы!DD9</f>
        <v>37664.49252</v>
      </c>
      <c r="L10" s="38">
        <f>[1]РаЗделы!DE9</f>
        <v>6941.0110800000002</v>
      </c>
      <c r="M10" s="38">
        <f>[1]РаЗделы!DF9</f>
        <v>20429.30386</v>
      </c>
      <c r="N10" s="38">
        <f>[1]РаЗделы!DG9</f>
        <v>0</v>
      </c>
      <c r="O10" s="38">
        <f>[1]РаЗделы!DH9</f>
        <v>431997.08724000002</v>
      </c>
      <c r="P10" s="38">
        <f>[1]РаЗделы!DI9</f>
        <v>234487.93917999999</v>
      </c>
      <c r="Q10" s="38">
        <f>[1]РаЗделы!DJ9</f>
        <v>71618.768400000001</v>
      </c>
      <c r="R10" s="38">
        <f>[1]РаЗделы!DK9</f>
        <v>35137.044750000001</v>
      </c>
      <c r="S10" s="38">
        <f>[1]РаЗделы!DL9</f>
        <v>1643.0550000000001</v>
      </c>
      <c r="T10" s="38">
        <f>[1]РаЗделы!DM9</f>
        <v>963.11</v>
      </c>
      <c r="U10" s="38">
        <f>[1]РаЗделы!DN9</f>
        <v>25186.917000000001</v>
      </c>
      <c r="V10" s="38">
        <f>[1]РаЗделы!DO9</f>
        <v>14307.592140000001</v>
      </c>
      <c r="W10" s="38">
        <f>[1]РаЗделы!DP9</f>
        <v>39367.407429999999</v>
      </c>
      <c r="X10" s="38">
        <f>[1]РаЗделы!DQ9</f>
        <v>29024.02723</v>
      </c>
      <c r="Y10" s="38">
        <f>[1]РаЗделы!DR9</f>
        <v>3759.0889999999999</v>
      </c>
      <c r="Z10" s="38">
        <f>[1]РаЗделы!DS9</f>
        <v>1833.0141999999998</v>
      </c>
      <c r="AA10" s="38">
        <f>[1]РаЗделы!DT9</f>
        <v>0</v>
      </c>
      <c r="AB10" s="38">
        <f>[1]РаЗделы!DU9</f>
        <v>0</v>
      </c>
      <c r="AC10" s="38">
        <f>[1]РаЗделы!DV9</f>
        <v>7354.4560000000001</v>
      </c>
      <c r="AD10" s="38">
        <f>[1]РаЗделы!DW9</f>
        <v>6495.8159999999998</v>
      </c>
      <c r="AE10" s="38">
        <f>[1]РаЗделы!DX9</f>
        <v>846811.09764000005</v>
      </c>
      <c r="AF10" s="38">
        <f>[1]РаЗделы!DY9</f>
        <v>415655.88232999999</v>
      </c>
    </row>
    <row r="11" spans="1:64">
      <c r="A11" s="26">
        <v>7</v>
      </c>
      <c r="B11" s="29" t="s">
        <v>55</v>
      </c>
      <c r="C11" s="38">
        <f>[1]РаЗделы!CV10</f>
        <v>64943.621719999996</v>
      </c>
      <c r="D11" s="38">
        <f>[1]РаЗделы!CW10</f>
        <v>33896.344810000002</v>
      </c>
      <c r="E11" s="38">
        <f>[1]РаЗделы!CX10</f>
        <v>0</v>
      </c>
      <c r="F11" s="38">
        <f>[1]РаЗделы!CY10</f>
        <v>0</v>
      </c>
      <c r="G11" s="38">
        <f>[1]РаЗделы!CZ10</f>
        <v>11053.007</v>
      </c>
      <c r="H11" s="38">
        <f>[1]РаЗделы!DA10</f>
        <v>6053.4364800000003</v>
      </c>
      <c r="I11" s="38">
        <f>[1]РаЗделы!DB10</f>
        <v>142866.38772</v>
      </c>
      <c r="J11" s="38">
        <f>[1]РаЗделы!DC10</f>
        <v>42585.687210000004</v>
      </c>
      <c r="K11" s="38">
        <f>[1]РаЗделы!DD10</f>
        <v>887.08812</v>
      </c>
      <c r="L11" s="38">
        <f>[1]РаЗделы!DE10</f>
        <v>142.76830999999999</v>
      </c>
      <c r="M11" s="38">
        <f>[1]РаЗделы!DF10</f>
        <v>0</v>
      </c>
      <c r="N11" s="38">
        <f>[1]РаЗделы!DG10</f>
        <v>0</v>
      </c>
      <c r="O11" s="38">
        <f>[1]РаЗделы!DH10</f>
        <v>555826.26836999995</v>
      </c>
      <c r="P11" s="38">
        <f>[1]РаЗделы!DI10</f>
        <v>338212.79506999999</v>
      </c>
      <c r="Q11" s="38">
        <f>[1]РаЗделы!DJ10</f>
        <v>69110.046090000003</v>
      </c>
      <c r="R11" s="38">
        <f>[1]РаЗделы!DK10</f>
        <v>27358.696690000001</v>
      </c>
      <c r="S11" s="38">
        <f>[1]РаЗделы!DL10</f>
        <v>953.43799999999999</v>
      </c>
      <c r="T11" s="38">
        <f>[1]РаЗделы!DM10</f>
        <v>707.14599999999996</v>
      </c>
      <c r="U11" s="38">
        <f>[1]РаЗделы!DN10</f>
        <v>55216.982000000004</v>
      </c>
      <c r="V11" s="38">
        <f>[1]РаЗделы!DO10</f>
        <v>27058.301530000001</v>
      </c>
      <c r="W11" s="38">
        <f>[1]РаЗделы!DP10</f>
        <v>365</v>
      </c>
      <c r="X11" s="38">
        <f>[1]РаЗделы!DQ10</f>
        <v>176.977</v>
      </c>
      <c r="Y11" s="38">
        <f>[1]РаЗделы!DR10</f>
        <v>0</v>
      </c>
      <c r="Z11" s="38">
        <f>[1]РаЗделы!DS10</f>
        <v>0</v>
      </c>
      <c r="AA11" s="38">
        <f>[1]РаЗделы!DT10</f>
        <v>0</v>
      </c>
      <c r="AB11" s="38">
        <f>[1]РаЗделы!DU10</f>
        <v>0</v>
      </c>
      <c r="AC11" s="38">
        <f>[1]РаЗделы!DV10</f>
        <v>13134.374</v>
      </c>
      <c r="AD11" s="38">
        <f>[1]РаЗделы!DW10</f>
        <v>8756.2479999999996</v>
      </c>
      <c r="AE11" s="38">
        <f>[1]РаЗделы!DX10</f>
        <v>914356.21301999979</v>
      </c>
      <c r="AF11" s="38">
        <f>[1]РаЗделы!DY10</f>
        <v>484948.40110000008</v>
      </c>
    </row>
    <row r="12" spans="1:64">
      <c r="A12" s="26">
        <v>8</v>
      </c>
      <c r="B12" s="29" t="s">
        <v>56</v>
      </c>
      <c r="C12" s="38">
        <f>[1]РаЗделы!CV11</f>
        <v>72973.572539999994</v>
      </c>
      <c r="D12" s="38">
        <f>[1]РаЗделы!CW11</f>
        <v>40437.881299999994</v>
      </c>
      <c r="E12" s="38">
        <f>[1]РаЗделы!CX11</f>
        <v>0</v>
      </c>
      <c r="F12" s="38">
        <f>[1]РаЗделы!CY11</f>
        <v>0</v>
      </c>
      <c r="G12" s="38">
        <f>[1]РаЗделы!CZ11</f>
        <v>2903.5</v>
      </c>
      <c r="H12" s="38">
        <f>[1]РаЗделы!DA11</f>
        <v>1584.3882699999999</v>
      </c>
      <c r="I12" s="38">
        <f>[1]РаЗделы!DB11</f>
        <v>55769.042760000004</v>
      </c>
      <c r="J12" s="38">
        <f>[1]РаЗделы!DC11</f>
        <v>4414.818189999999</v>
      </c>
      <c r="K12" s="38">
        <f>[1]РаЗделы!DD11</f>
        <v>29755.63</v>
      </c>
      <c r="L12" s="38">
        <f>[1]РаЗделы!DE11</f>
        <v>1354.44083</v>
      </c>
      <c r="M12" s="38">
        <f>[1]РаЗделы!DF11</f>
        <v>116.76195</v>
      </c>
      <c r="N12" s="38">
        <f>[1]РаЗделы!DG11</f>
        <v>0</v>
      </c>
      <c r="O12" s="38">
        <f>[1]РаЗделы!DH11</f>
        <v>456698.51299999998</v>
      </c>
      <c r="P12" s="38">
        <f>[1]РаЗделы!DI11</f>
        <v>242933.53749000002</v>
      </c>
      <c r="Q12" s="38">
        <f>[1]РаЗделы!DJ11</f>
        <v>55328.697829999997</v>
      </c>
      <c r="R12" s="38">
        <f>[1]РаЗделы!DK11</f>
        <v>28347.75316</v>
      </c>
      <c r="S12" s="38">
        <f>[1]РаЗделы!DL11</f>
        <v>598.375</v>
      </c>
      <c r="T12" s="38">
        <f>[1]РаЗделы!DM11</f>
        <v>597.26400000000001</v>
      </c>
      <c r="U12" s="38">
        <f>[1]РаЗделы!DN11</f>
        <v>35905.682000000001</v>
      </c>
      <c r="V12" s="38">
        <f>[1]РаЗделы!DO11</f>
        <v>22461.11362</v>
      </c>
      <c r="W12" s="38">
        <f>[1]РаЗделы!DP11</f>
        <v>7451.2</v>
      </c>
      <c r="X12" s="38">
        <f>[1]РаЗделы!DQ11</f>
        <v>3606.6602400000002</v>
      </c>
      <c r="Y12" s="38">
        <f>[1]РаЗделы!DR11</f>
        <v>0</v>
      </c>
      <c r="Z12" s="38">
        <f>[1]РаЗделы!DS11</f>
        <v>0</v>
      </c>
      <c r="AA12" s="38">
        <f>[1]РаЗделы!DT11</f>
        <v>0</v>
      </c>
      <c r="AB12" s="38">
        <f>[1]РаЗделы!DU11</f>
        <v>0</v>
      </c>
      <c r="AC12" s="38">
        <f>[1]РаЗделы!DV11</f>
        <v>12292.754999999999</v>
      </c>
      <c r="AD12" s="38">
        <f>[1]РаЗделы!DW11</f>
        <v>5994.6093300000002</v>
      </c>
      <c r="AE12" s="38">
        <f>[1]РаЗделы!DX11</f>
        <v>729793.73007999989</v>
      </c>
      <c r="AF12" s="38">
        <f>[1]РаЗделы!DY11</f>
        <v>351732.46643000009</v>
      </c>
    </row>
    <row r="13" spans="1:64">
      <c r="A13" s="26">
        <v>9</v>
      </c>
      <c r="B13" s="29" t="s">
        <v>57</v>
      </c>
      <c r="C13" s="38">
        <f>[1]РаЗделы!CV12</f>
        <v>99971.986969999998</v>
      </c>
      <c r="D13" s="38">
        <f>[1]РаЗделы!CW12</f>
        <v>36847.38882</v>
      </c>
      <c r="E13" s="38">
        <f>[1]РаЗделы!CX12</f>
        <v>0</v>
      </c>
      <c r="F13" s="38">
        <f>[1]РаЗделы!CY12</f>
        <v>0</v>
      </c>
      <c r="G13" s="38">
        <f>[1]РаЗделы!CZ12</f>
        <v>3372.4969999999998</v>
      </c>
      <c r="H13" s="38">
        <f>[1]РаЗделы!DA12</f>
        <v>906.94553000000008</v>
      </c>
      <c r="I13" s="38">
        <f>[1]РаЗделы!DB12</f>
        <v>25310.694</v>
      </c>
      <c r="J13" s="38">
        <f>[1]РаЗделы!DC12</f>
        <v>5528.4045500000002</v>
      </c>
      <c r="K13" s="38">
        <f>[1]РаЗделы!DD12</f>
        <v>79625.926000000007</v>
      </c>
      <c r="L13" s="38">
        <f>[1]РаЗделы!DE12</f>
        <v>20110.519800000002</v>
      </c>
      <c r="M13" s="38">
        <f>[1]РаЗделы!DF12</f>
        <v>0</v>
      </c>
      <c r="N13" s="38">
        <f>[1]РаЗделы!DG12</f>
        <v>0</v>
      </c>
      <c r="O13" s="38">
        <f>[1]РаЗделы!DH12</f>
        <v>228749.43927999999</v>
      </c>
      <c r="P13" s="38">
        <f>[1]РаЗделы!DI12</f>
        <v>133198.35591000001</v>
      </c>
      <c r="Q13" s="38">
        <f>[1]РаЗделы!DJ12</f>
        <v>37105.587</v>
      </c>
      <c r="R13" s="38">
        <f>[1]РаЗделы!DK12</f>
        <v>16037.254640000001</v>
      </c>
      <c r="S13" s="38">
        <f>[1]РаЗделы!DL12</f>
        <v>314.51100000000002</v>
      </c>
      <c r="T13" s="38">
        <f>[1]РаЗделы!DM12</f>
        <v>0</v>
      </c>
      <c r="U13" s="38">
        <f>[1]РаЗделы!DN12</f>
        <v>29148.371999999999</v>
      </c>
      <c r="V13" s="38">
        <f>[1]РаЗделы!DO12</f>
        <v>14361.33836</v>
      </c>
      <c r="W13" s="38">
        <f>[1]РаЗделы!DP12</f>
        <v>17851.651000000002</v>
      </c>
      <c r="X13" s="38">
        <f>[1]РаЗделы!DQ12</f>
        <v>8388.3050900000017</v>
      </c>
      <c r="Y13" s="38">
        <f>[1]РаЗделы!DR12</f>
        <v>0</v>
      </c>
      <c r="Z13" s="38">
        <f>[1]РаЗделы!DS12</f>
        <v>0</v>
      </c>
      <c r="AA13" s="38">
        <f>[1]РаЗделы!DT12</f>
        <v>0</v>
      </c>
      <c r="AB13" s="38">
        <f>[1]РаЗделы!DU12</f>
        <v>0</v>
      </c>
      <c r="AC13" s="38">
        <f>[1]РаЗделы!DV12</f>
        <v>4720.3389999999999</v>
      </c>
      <c r="AD13" s="38">
        <f>[1]РаЗделы!DW12</f>
        <v>3146.8879999999999</v>
      </c>
      <c r="AE13" s="38">
        <f>[1]РаЗделы!DX12</f>
        <v>526171.00324999995</v>
      </c>
      <c r="AF13" s="38">
        <f>[1]РаЗделы!DY12</f>
        <v>238525.40070000003</v>
      </c>
    </row>
    <row r="14" spans="1:64">
      <c r="A14" s="26">
        <v>10</v>
      </c>
      <c r="B14" s="29" t="s">
        <v>58</v>
      </c>
      <c r="C14" s="38">
        <f>[1]РаЗделы!CV13</f>
        <v>210398.85485000003</v>
      </c>
      <c r="D14" s="38">
        <f>[1]РаЗделы!CW13</f>
        <v>41104.382799999999</v>
      </c>
      <c r="E14" s="38">
        <f>[1]РаЗделы!CX13</f>
        <v>0</v>
      </c>
      <c r="F14" s="38">
        <f>[1]РаЗделы!CY13</f>
        <v>0</v>
      </c>
      <c r="G14" s="38">
        <f>[1]РаЗделы!CZ13</f>
        <v>2634.5</v>
      </c>
      <c r="H14" s="38">
        <f>[1]РаЗделы!DA13</f>
        <v>1510.73073</v>
      </c>
      <c r="I14" s="38">
        <f>[1]РаЗделы!DB13</f>
        <v>21355.471799999999</v>
      </c>
      <c r="J14" s="38">
        <f>[1]РаЗделы!DC13</f>
        <v>263.78890000000001</v>
      </c>
      <c r="K14" s="38">
        <f>[1]РаЗделы!DD13</f>
        <v>3393.1317100000001</v>
      </c>
      <c r="L14" s="38">
        <f>[1]РаЗделы!DE13</f>
        <v>240</v>
      </c>
      <c r="M14" s="38">
        <f>[1]РаЗделы!DF13</f>
        <v>0</v>
      </c>
      <c r="N14" s="38">
        <f>[1]РаЗделы!DG13</f>
        <v>0</v>
      </c>
      <c r="O14" s="38">
        <f>[1]РаЗделы!DH13</f>
        <v>381993.86670000007</v>
      </c>
      <c r="P14" s="38">
        <f>[1]РаЗделы!DI13</f>
        <v>231746.27853000004</v>
      </c>
      <c r="Q14" s="38">
        <f>[1]РаЗделы!DJ13</f>
        <v>35909.764999999999</v>
      </c>
      <c r="R14" s="38">
        <f>[1]РаЗделы!DK13</f>
        <v>20054.841100000001</v>
      </c>
      <c r="S14" s="38">
        <f>[1]РаЗделы!DL13</f>
        <v>638.92700000000002</v>
      </c>
      <c r="T14" s="38">
        <f>[1]РаЗделы!DM13</f>
        <v>0</v>
      </c>
      <c r="U14" s="38">
        <f>[1]РаЗделы!DN13</f>
        <v>55121.726000000002</v>
      </c>
      <c r="V14" s="38">
        <f>[1]РаЗделы!DO13</f>
        <v>31673.197250000001</v>
      </c>
      <c r="W14" s="38">
        <f>[1]РаЗделы!DP13</f>
        <v>0</v>
      </c>
      <c r="X14" s="38">
        <f>[1]РаЗделы!DQ13</f>
        <v>0</v>
      </c>
      <c r="Y14" s="38">
        <f>[1]РаЗделы!DR13</f>
        <v>0</v>
      </c>
      <c r="Z14" s="38">
        <f>[1]РаЗделы!DS13</f>
        <v>0</v>
      </c>
      <c r="AA14" s="38">
        <f>[1]РаЗделы!DT13</f>
        <v>0</v>
      </c>
      <c r="AB14" s="38">
        <f>[1]РаЗделы!DU13</f>
        <v>0</v>
      </c>
      <c r="AC14" s="38">
        <f>[1]РаЗделы!DV13</f>
        <v>9380.7610000000004</v>
      </c>
      <c r="AD14" s="38">
        <f>[1]РаЗделы!DW13</f>
        <v>6250.6859999999997</v>
      </c>
      <c r="AE14" s="38">
        <f>[1]РаЗделы!DX13</f>
        <v>720827.00406000018</v>
      </c>
      <c r="AF14" s="38">
        <f>[1]РаЗделы!DY13</f>
        <v>332843.90531000006</v>
      </c>
    </row>
    <row r="15" spans="1:64">
      <c r="A15" s="26">
        <v>11</v>
      </c>
      <c r="B15" s="29" t="s">
        <v>59</v>
      </c>
      <c r="C15" s="38">
        <f>[1]РаЗделы!CV14</f>
        <v>156453.36331000002</v>
      </c>
      <c r="D15" s="38">
        <f>[1]РаЗделы!CW14</f>
        <v>78648.16412999999</v>
      </c>
      <c r="E15" s="38">
        <f>[1]РаЗделы!CX14</f>
        <v>0</v>
      </c>
      <c r="F15" s="38">
        <f>[1]РаЗделы!CY14</f>
        <v>0</v>
      </c>
      <c r="G15" s="38">
        <f>[1]РаЗделы!CZ14</f>
        <v>17122.400379999999</v>
      </c>
      <c r="H15" s="38">
        <f>[1]РаЗделы!DA14</f>
        <v>235.2</v>
      </c>
      <c r="I15" s="38">
        <f>[1]РаЗделы!DB14</f>
        <v>124480.25137</v>
      </c>
      <c r="J15" s="38">
        <f>[1]РаЗделы!DC14</f>
        <v>35135.492850000002</v>
      </c>
      <c r="K15" s="38">
        <f>[1]РаЗделы!DD14</f>
        <v>27514.442440000003</v>
      </c>
      <c r="L15" s="38">
        <f>[1]РаЗделы!DE14</f>
        <v>15884.771059999999</v>
      </c>
      <c r="M15" s="38">
        <f>[1]РаЗделы!DF14</f>
        <v>16632.225710000002</v>
      </c>
      <c r="N15" s="38">
        <f>[1]РаЗделы!DG14</f>
        <v>0</v>
      </c>
      <c r="O15" s="38">
        <f>[1]РаЗделы!DH14</f>
        <v>1211241.1045599999</v>
      </c>
      <c r="P15" s="38">
        <f>[1]РаЗделы!DI14</f>
        <v>635060.61129000003</v>
      </c>
      <c r="Q15" s="38">
        <f>[1]РаЗделы!DJ14</f>
        <v>80856.070260000008</v>
      </c>
      <c r="R15" s="38">
        <f>[1]РаЗделы!DK14</f>
        <v>41013.464559999993</v>
      </c>
      <c r="S15" s="38">
        <f>[1]РаЗделы!DL14</f>
        <v>598.375</v>
      </c>
      <c r="T15" s="38">
        <f>[1]РаЗделы!DM14</f>
        <v>60.523830000000004</v>
      </c>
      <c r="U15" s="38">
        <f>[1]РаЗделы!DN14</f>
        <v>88126.644840000008</v>
      </c>
      <c r="V15" s="38">
        <f>[1]РаЗделы!DO14</f>
        <v>40313.668380000003</v>
      </c>
      <c r="W15" s="38">
        <f>[1]РаЗделы!DP14</f>
        <v>3463.6010000000001</v>
      </c>
      <c r="X15" s="38">
        <f>[1]РаЗделы!DQ14</f>
        <v>27.194610000000001</v>
      </c>
      <c r="Y15" s="38">
        <f>[1]РаЗделы!DR14</f>
        <v>0</v>
      </c>
      <c r="Z15" s="38">
        <f>[1]РаЗделы!DS14</f>
        <v>0</v>
      </c>
      <c r="AA15" s="38">
        <f>[1]РаЗделы!DT14</f>
        <v>0</v>
      </c>
      <c r="AB15" s="38">
        <f>[1]РаЗделы!DU14</f>
        <v>0</v>
      </c>
      <c r="AC15" s="38">
        <f>[1]РаЗделы!DV14</f>
        <v>36312.642999999996</v>
      </c>
      <c r="AD15" s="38">
        <f>[1]РаЗделы!DW14</f>
        <v>24014.737000000001</v>
      </c>
      <c r="AE15" s="38">
        <f>[1]РаЗделы!DX14</f>
        <v>1762801.1218699997</v>
      </c>
      <c r="AF15" s="38">
        <f>[1]РаЗделы!DY14</f>
        <v>870393.82770999998</v>
      </c>
    </row>
    <row r="16" spans="1:64">
      <c r="A16" s="26">
        <v>12</v>
      </c>
      <c r="B16" s="29" t="s">
        <v>60</v>
      </c>
      <c r="C16" s="38">
        <f>[1]РаЗделы!CV15</f>
        <v>65873.901580000005</v>
      </c>
      <c r="D16" s="38">
        <f>[1]РаЗделы!CW15</f>
        <v>40638.106359999998</v>
      </c>
      <c r="E16" s="38">
        <f>[1]РаЗделы!CX15</f>
        <v>0</v>
      </c>
      <c r="F16" s="38">
        <f>[1]РаЗделы!CY15</f>
        <v>0</v>
      </c>
      <c r="G16" s="38">
        <f>[1]РаЗделы!CZ15</f>
        <v>3100</v>
      </c>
      <c r="H16" s="38">
        <f>[1]РаЗделы!DA15</f>
        <v>0</v>
      </c>
      <c r="I16" s="38">
        <f>[1]РаЗделы!DB15</f>
        <v>10574.267599999999</v>
      </c>
      <c r="J16" s="38">
        <f>[1]РаЗделы!DC15</f>
        <v>1713.8346100000001</v>
      </c>
      <c r="K16" s="38">
        <f>[1]РаЗделы!DD15</f>
        <v>359503.98655999999</v>
      </c>
      <c r="L16" s="38">
        <f>[1]РаЗделы!DE15</f>
        <v>1084.24802</v>
      </c>
      <c r="M16" s="38">
        <f>[1]РаЗделы!DF15</f>
        <v>0</v>
      </c>
      <c r="N16" s="38">
        <f>[1]РаЗделы!DG15</f>
        <v>0</v>
      </c>
      <c r="O16" s="38">
        <f>[1]РаЗделы!DH15</f>
        <v>377518.85577999998</v>
      </c>
      <c r="P16" s="38">
        <f>[1]РаЗделы!DI15</f>
        <v>213852.40831999999</v>
      </c>
      <c r="Q16" s="38">
        <f>[1]РаЗделы!DJ15</f>
        <v>47440.102319999998</v>
      </c>
      <c r="R16" s="38">
        <f>[1]РаЗделы!DK15</f>
        <v>26944.987359999999</v>
      </c>
      <c r="S16" s="38">
        <f>[1]РаЗделы!DL15</f>
        <v>1561.951</v>
      </c>
      <c r="T16" s="38">
        <f>[1]РаЗделы!DM15</f>
        <v>446.51346000000001</v>
      </c>
      <c r="U16" s="38">
        <f>[1]РаЗделы!DN15</f>
        <v>41571.599000000002</v>
      </c>
      <c r="V16" s="38">
        <f>[1]РаЗделы!DO15</f>
        <v>14001.888459999998</v>
      </c>
      <c r="W16" s="38">
        <f>[1]РаЗделы!DP15</f>
        <v>13572.10493</v>
      </c>
      <c r="X16" s="38">
        <f>[1]РаЗделы!DQ15</f>
        <v>11013.41293</v>
      </c>
      <c r="Y16" s="38">
        <f>[1]РаЗделы!DR15</f>
        <v>0</v>
      </c>
      <c r="Z16" s="38">
        <f>[1]РаЗделы!DS15</f>
        <v>0</v>
      </c>
      <c r="AA16" s="38">
        <f>[1]РаЗделы!DT15</f>
        <v>0</v>
      </c>
      <c r="AB16" s="38">
        <f>[1]РаЗделы!DU15</f>
        <v>0</v>
      </c>
      <c r="AC16" s="38">
        <f>[1]РаЗделы!DV15</f>
        <v>10977.388000000001</v>
      </c>
      <c r="AD16" s="38">
        <f>[1]РаЗделы!DW15</f>
        <v>7318.2560000000003</v>
      </c>
      <c r="AE16" s="38">
        <f>[1]РаЗделы!DX15</f>
        <v>931694.15677</v>
      </c>
      <c r="AF16" s="38">
        <f>[1]РаЗделы!DY15</f>
        <v>317013.65551999997</v>
      </c>
    </row>
    <row r="17" spans="1:32">
      <c r="A17" s="26">
        <v>13</v>
      </c>
      <c r="B17" s="29" t="s">
        <v>61</v>
      </c>
      <c r="C17" s="38">
        <f>[1]РаЗделы!CV16</f>
        <v>111891.75605</v>
      </c>
      <c r="D17" s="38">
        <f>[1]РаЗделы!CW16</f>
        <v>32668.642980000004</v>
      </c>
      <c r="E17" s="38">
        <f>[1]РаЗделы!CX16</f>
        <v>0</v>
      </c>
      <c r="F17" s="38">
        <f>[1]РаЗделы!CY16</f>
        <v>0</v>
      </c>
      <c r="G17" s="38">
        <f>[1]РаЗделы!CZ16</f>
        <v>1547</v>
      </c>
      <c r="H17" s="38">
        <f>[1]РаЗделы!DA16</f>
        <v>175.73227</v>
      </c>
      <c r="I17" s="38">
        <f>[1]РаЗделы!DB16</f>
        <v>20363.79736</v>
      </c>
      <c r="J17" s="38">
        <f>[1]РаЗделы!DC16</f>
        <v>941.1016699999999</v>
      </c>
      <c r="K17" s="38">
        <f>[1]РаЗделы!DD16</f>
        <v>1271.46182</v>
      </c>
      <c r="L17" s="38">
        <f>[1]РаЗделы!DE16</f>
        <v>641.58548999999994</v>
      </c>
      <c r="M17" s="38">
        <f>[1]РаЗделы!DF16</f>
        <v>68.858789999999999</v>
      </c>
      <c r="N17" s="38">
        <f>[1]РаЗделы!DG16</f>
        <v>0</v>
      </c>
      <c r="O17" s="38">
        <f>[1]РаЗделы!DH16</f>
        <v>341072.67499999999</v>
      </c>
      <c r="P17" s="38">
        <f>[1]РаЗделы!DI16</f>
        <v>187873.81657</v>
      </c>
      <c r="Q17" s="38">
        <f>[1]РаЗделы!DJ16</f>
        <v>30860.120999999999</v>
      </c>
      <c r="R17" s="38">
        <f>[1]РаЗделы!DK16</f>
        <v>14594.65576</v>
      </c>
      <c r="S17" s="38">
        <f>[1]РаЗделы!DL16</f>
        <v>943.3</v>
      </c>
      <c r="T17" s="38">
        <f>[1]РаЗделы!DM16</f>
        <v>611.154</v>
      </c>
      <c r="U17" s="38">
        <f>[1]РаЗделы!DN16</f>
        <v>20906.846000000001</v>
      </c>
      <c r="V17" s="38">
        <f>[1]РаЗделы!DO16</f>
        <v>10831.684710000001</v>
      </c>
      <c r="W17" s="38">
        <f>[1]РаЗделы!DP16</f>
        <v>300</v>
      </c>
      <c r="X17" s="38">
        <f>[1]РаЗделы!DQ16</f>
        <v>70.7</v>
      </c>
      <c r="Y17" s="38">
        <f>[1]РаЗделы!DR16</f>
        <v>0</v>
      </c>
      <c r="Z17" s="38">
        <f>[1]РаЗделы!DS16</f>
        <v>0</v>
      </c>
      <c r="AA17" s="38">
        <f>[1]РаЗделы!DT16</f>
        <v>0</v>
      </c>
      <c r="AB17" s="38">
        <f>[1]РаЗделы!DU16</f>
        <v>0</v>
      </c>
      <c r="AC17" s="38">
        <f>[1]РаЗделы!DV16</f>
        <v>7494.1350000000002</v>
      </c>
      <c r="AD17" s="38">
        <f>[1]РаЗделы!DW16</f>
        <v>4996.09</v>
      </c>
      <c r="AE17" s="38">
        <f>[1]РаЗделы!DX16</f>
        <v>536719.95101999992</v>
      </c>
      <c r="AF17" s="38">
        <f>[1]РаЗделы!DY16</f>
        <v>253405.16344999999</v>
      </c>
    </row>
    <row r="18" spans="1:32">
      <c r="A18" s="26">
        <v>14</v>
      </c>
      <c r="B18" s="29" t="s">
        <v>62</v>
      </c>
      <c r="C18" s="38">
        <f>[1]РаЗделы!CV17</f>
        <v>88790.301309999995</v>
      </c>
      <c r="D18" s="38">
        <f>[1]РаЗделы!CW17</f>
        <v>54750.192459999998</v>
      </c>
      <c r="E18" s="38">
        <f>[1]РаЗделы!CX17</f>
        <v>0</v>
      </c>
      <c r="F18" s="38">
        <f>[1]РаЗделы!CY17</f>
        <v>0</v>
      </c>
      <c r="G18" s="38">
        <f>[1]РаЗделы!CZ17</f>
        <v>2976.3513900000003</v>
      </c>
      <c r="H18" s="38">
        <f>[1]РаЗделы!DA17</f>
        <v>160.91999999999999</v>
      </c>
      <c r="I18" s="38">
        <f>[1]РаЗделы!DB17</f>
        <v>92295.34345</v>
      </c>
      <c r="J18" s="38">
        <f>[1]РаЗделы!DC17</f>
        <v>49214.616980000006</v>
      </c>
      <c r="K18" s="38">
        <f>[1]РаЗделы!DD17</f>
        <v>3429</v>
      </c>
      <c r="L18" s="38">
        <f>[1]РаЗделы!DE17</f>
        <v>534.82168000000001</v>
      </c>
      <c r="M18" s="38">
        <f>[1]РаЗделы!DF17</f>
        <v>0</v>
      </c>
      <c r="N18" s="38">
        <f>[1]РаЗделы!DG17</f>
        <v>0</v>
      </c>
      <c r="O18" s="38">
        <f>[1]РаЗделы!DH17</f>
        <v>528666.95496</v>
      </c>
      <c r="P18" s="38">
        <f>[1]РаЗделы!DI17</f>
        <v>276461.10011999996</v>
      </c>
      <c r="Q18" s="38">
        <f>[1]РаЗделы!DJ17</f>
        <v>43186.313000000002</v>
      </c>
      <c r="R18" s="38">
        <f>[1]РаЗделы!DK17</f>
        <v>22857.682290000001</v>
      </c>
      <c r="S18" s="38">
        <f>[1]РаЗделы!DL17</f>
        <v>821.64400000000001</v>
      </c>
      <c r="T18" s="38">
        <f>[1]РаЗделы!DM17</f>
        <v>0</v>
      </c>
      <c r="U18" s="38">
        <f>[1]РаЗделы!DN17</f>
        <v>32705.089</v>
      </c>
      <c r="V18" s="38">
        <f>[1]РаЗделы!DO17</f>
        <v>11492.131989999998</v>
      </c>
      <c r="W18" s="38">
        <f>[1]РаЗделы!DP17</f>
        <v>180</v>
      </c>
      <c r="X18" s="38">
        <f>[1]РаЗделы!DQ17</f>
        <v>46.61</v>
      </c>
      <c r="Y18" s="38">
        <f>[1]РаЗделы!DR17</f>
        <v>0</v>
      </c>
      <c r="Z18" s="38">
        <f>[1]РаЗделы!DS17</f>
        <v>0</v>
      </c>
      <c r="AA18" s="38">
        <f>[1]РаЗделы!DT17</f>
        <v>0</v>
      </c>
      <c r="AB18" s="38">
        <f>[1]РаЗделы!DU17</f>
        <v>0</v>
      </c>
      <c r="AC18" s="38">
        <f>[1]РаЗделы!DV17</f>
        <v>7200.2079999999996</v>
      </c>
      <c r="AD18" s="38">
        <f>[1]РаЗделы!DW17</f>
        <v>4800.1369999999997</v>
      </c>
      <c r="AE18" s="38">
        <f>[1]РаЗделы!DX17</f>
        <v>800251.20510999998</v>
      </c>
      <c r="AF18" s="38">
        <f>[1]РаЗделы!DY17</f>
        <v>420318.21251999994</v>
      </c>
    </row>
    <row r="19" spans="1:32">
      <c r="A19" s="26">
        <v>15</v>
      </c>
      <c r="B19" s="29" t="s">
        <v>63</v>
      </c>
      <c r="C19" s="38">
        <f>[1]РаЗделы!CV18</f>
        <v>106299.25691000001</v>
      </c>
      <c r="D19" s="38">
        <f>[1]РаЗделы!CW18</f>
        <v>50992.732080000002</v>
      </c>
      <c r="E19" s="38">
        <f>[1]РаЗделы!CX18</f>
        <v>0</v>
      </c>
      <c r="F19" s="38">
        <f>[1]РаЗделы!CY18</f>
        <v>0</v>
      </c>
      <c r="G19" s="38">
        <f>[1]РаЗделы!CZ18</f>
        <v>9412.3417499999996</v>
      </c>
      <c r="H19" s="38">
        <f>[1]РаЗделы!DA18</f>
        <v>4245.8950599999998</v>
      </c>
      <c r="I19" s="38">
        <f>[1]РаЗделы!DB18</f>
        <v>46926.11118</v>
      </c>
      <c r="J19" s="38">
        <f>[1]РаЗделы!DC18</f>
        <v>9640.2531199999994</v>
      </c>
      <c r="K19" s="38">
        <f>[1]РаЗделы!DD18</f>
        <v>1500</v>
      </c>
      <c r="L19" s="38">
        <f>[1]РаЗделы!DE18</f>
        <v>1200</v>
      </c>
      <c r="M19" s="38">
        <f>[1]РаЗделы!DF18</f>
        <v>0</v>
      </c>
      <c r="N19" s="38">
        <f>[1]РаЗделы!DG18</f>
        <v>0</v>
      </c>
      <c r="O19" s="38">
        <f>[1]РаЗделы!DH18</f>
        <v>649930.81231999991</v>
      </c>
      <c r="P19" s="38">
        <f>[1]РаЗделы!DI18</f>
        <v>319549.02141000004</v>
      </c>
      <c r="Q19" s="38">
        <f>[1]РаЗделы!DJ18</f>
        <v>70165.792860000001</v>
      </c>
      <c r="R19" s="38">
        <f>[1]РаЗделы!DK18</f>
        <v>28605.27735</v>
      </c>
      <c r="S19" s="38">
        <f>[1]РаЗделы!DL18</f>
        <v>2322.7669999999998</v>
      </c>
      <c r="T19" s="38">
        <f>[1]РаЗделы!DM18</f>
        <v>1020.90553</v>
      </c>
      <c r="U19" s="38">
        <f>[1]РаЗделы!DN18</f>
        <v>43412.163639999999</v>
      </c>
      <c r="V19" s="38">
        <f>[1]РаЗделы!DO18</f>
        <v>21246.894620000003</v>
      </c>
      <c r="W19" s="38">
        <f>[1]РаЗделы!DP18</f>
        <v>62.5</v>
      </c>
      <c r="X19" s="38">
        <f>[1]РаЗделы!DQ18</f>
        <v>12.474</v>
      </c>
      <c r="Y19" s="38">
        <f>[1]РаЗделы!DR18</f>
        <v>0</v>
      </c>
      <c r="Z19" s="38">
        <f>[1]РаЗделы!DS18</f>
        <v>0</v>
      </c>
      <c r="AA19" s="38">
        <f>[1]РаЗделы!DT18</f>
        <v>0</v>
      </c>
      <c r="AB19" s="38">
        <f>[1]РаЗделы!DU18</f>
        <v>0</v>
      </c>
      <c r="AC19" s="38">
        <f>[1]РаЗделы!DV18</f>
        <v>13011.276</v>
      </c>
      <c r="AD19" s="38">
        <f>[1]РаЗделы!DW18</f>
        <v>6029.8069999999998</v>
      </c>
      <c r="AE19" s="38">
        <f>[1]РаЗделы!DX18</f>
        <v>943043.02165999997</v>
      </c>
      <c r="AF19" s="38">
        <f>[1]РаЗделы!DY18</f>
        <v>442543.26016999997</v>
      </c>
    </row>
    <row r="20" spans="1:32">
      <c r="A20" s="26">
        <v>16</v>
      </c>
      <c r="B20" s="29" t="s">
        <v>64</v>
      </c>
      <c r="C20" s="38">
        <f>[1]РаЗделы!CV19</f>
        <v>101865.29767</v>
      </c>
      <c r="D20" s="38">
        <f>[1]РаЗделы!CW19</f>
        <v>65520.54376</v>
      </c>
      <c r="E20" s="38">
        <f>[1]РаЗделы!CX19</f>
        <v>0</v>
      </c>
      <c r="F20" s="38">
        <f>[1]РаЗделы!CY19</f>
        <v>0</v>
      </c>
      <c r="G20" s="38">
        <f>[1]РаЗделы!CZ19</f>
        <v>50</v>
      </c>
      <c r="H20" s="38">
        <f>[1]РаЗделы!DA19</f>
        <v>23.698</v>
      </c>
      <c r="I20" s="38">
        <f>[1]РаЗделы!DB19</f>
        <v>28225.850920000001</v>
      </c>
      <c r="J20" s="38">
        <f>[1]РаЗделы!DC19</f>
        <v>6193.0208400000001</v>
      </c>
      <c r="K20" s="38">
        <f>[1]РаЗделы!DD19</f>
        <v>1830.6</v>
      </c>
      <c r="L20" s="38">
        <f>[1]РаЗделы!DE19</f>
        <v>1057.8038600000002</v>
      </c>
      <c r="M20" s="38">
        <f>[1]РаЗделы!DF19</f>
        <v>0</v>
      </c>
      <c r="N20" s="38">
        <f>[1]РаЗделы!DG19</f>
        <v>0</v>
      </c>
      <c r="O20" s="38">
        <f>[1]РаЗделы!DH19</f>
        <v>651704.6100300001</v>
      </c>
      <c r="P20" s="38">
        <f>[1]РаЗделы!DI19</f>
        <v>393280.67832000001</v>
      </c>
      <c r="Q20" s="38">
        <f>[1]РаЗделы!DJ19</f>
        <v>85849.035349999991</v>
      </c>
      <c r="R20" s="38">
        <f>[1]РаЗделы!DK19</f>
        <v>56773.306929999999</v>
      </c>
      <c r="S20" s="38">
        <f>[1]РаЗделы!DL19</f>
        <v>1663.3309999999999</v>
      </c>
      <c r="T20" s="38">
        <f>[1]РаЗделы!DM19</f>
        <v>760.35</v>
      </c>
      <c r="U20" s="38">
        <f>[1]РаЗделы!DN19</f>
        <v>70223.379000000001</v>
      </c>
      <c r="V20" s="38">
        <f>[1]РаЗделы!DO19</f>
        <v>29036.388759999998</v>
      </c>
      <c r="W20" s="38">
        <f>[1]РаЗделы!DP19</f>
        <v>4219.9769999999999</v>
      </c>
      <c r="X20" s="38">
        <f>[1]РаЗделы!DQ19</f>
        <v>1564.6704999999999</v>
      </c>
      <c r="Y20" s="38">
        <f>[1]РаЗделы!DR19</f>
        <v>0</v>
      </c>
      <c r="Z20" s="38">
        <f>[1]РаЗделы!DS19</f>
        <v>0</v>
      </c>
      <c r="AA20" s="38">
        <f>[1]РаЗделы!DT19</f>
        <v>0</v>
      </c>
      <c r="AB20" s="38">
        <f>[1]РаЗделы!DU19</f>
        <v>0</v>
      </c>
      <c r="AC20" s="38">
        <f>[1]РаЗделы!DV19</f>
        <v>17888.253000000001</v>
      </c>
      <c r="AD20" s="38">
        <f>[1]РаЗделы!DW19</f>
        <v>12119.501</v>
      </c>
      <c r="AE20" s="38">
        <f>[1]РаЗделы!DX19</f>
        <v>963520.33397000004</v>
      </c>
      <c r="AF20" s="38">
        <f>[1]РаЗделы!DY19</f>
        <v>566329.96197000006</v>
      </c>
    </row>
    <row r="21" spans="1:32">
      <c r="A21" s="26">
        <v>17</v>
      </c>
      <c r="B21" s="29" t="s">
        <v>65</v>
      </c>
      <c r="C21" s="38">
        <f>[1]РаЗделы!CV20</f>
        <v>108059.90893999999</v>
      </c>
      <c r="D21" s="38">
        <f>[1]РаЗделы!CW20</f>
        <v>61862.303760000003</v>
      </c>
      <c r="E21" s="38">
        <f>[1]РаЗделы!CX20</f>
        <v>0</v>
      </c>
      <c r="F21" s="38">
        <f>[1]РаЗделы!CY20</f>
        <v>0</v>
      </c>
      <c r="G21" s="38">
        <f>[1]РаЗделы!CZ20</f>
        <v>5340.4489999999996</v>
      </c>
      <c r="H21" s="38">
        <f>[1]РаЗделы!DA20</f>
        <v>1649.29639</v>
      </c>
      <c r="I21" s="38">
        <f>[1]РаЗделы!DB20</f>
        <v>33232.218910000003</v>
      </c>
      <c r="J21" s="38">
        <f>[1]РаЗделы!DC20</f>
        <v>959.20445999999993</v>
      </c>
      <c r="K21" s="38">
        <f>[1]РаЗделы!DD20</f>
        <v>6258.7619999999997</v>
      </c>
      <c r="L21" s="38">
        <f>[1]РаЗделы!DE20</f>
        <v>3394.8080099999997</v>
      </c>
      <c r="M21" s="38">
        <f>[1]РаЗделы!DF20</f>
        <v>46145.506880000001</v>
      </c>
      <c r="N21" s="38">
        <f>[1]РаЗделы!DG20</f>
        <v>0</v>
      </c>
      <c r="O21" s="38">
        <f>[1]РаЗделы!DH20</f>
        <v>1005879.11699</v>
      </c>
      <c r="P21" s="38">
        <f>[1]РаЗделы!DI20</f>
        <v>504066.41258999996</v>
      </c>
      <c r="Q21" s="38">
        <f>[1]РаЗделы!DJ20</f>
        <v>27667.003000000001</v>
      </c>
      <c r="R21" s="38">
        <f>[1]РаЗделы!DK20</f>
        <v>14816.845039999998</v>
      </c>
      <c r="S21" s="38">
        <f>[1]РаЗделы!DL20</f>
        <v>625.42999999999995</v>
      </c>
      <c r="T21" s="38">
        <f>[1]РаЗделы!DM20</f>
        <v>0</v>
      </c>
      <c r="U21" s="38">
        <f>[1]РаЗделы!DN20</f>
        <v>58423.131000000001</v>
      </c>
      <c r="V21" s="38">
        <f>[1]РаЗделы!DO20</f>
        <v>33179.271070000003</v>
      </c>
      <c r="W21" s="38">
        <f>[1]РаЗделы!DP20</f>
        <v>100</v>
      </c>
      <c r="X21" s="38">
        <f>[1]РаЗделы!DQ20</f>
        <v>25.1</v>
      </c>
      <c r="Y21" s="38">
        <f>[1]РаЗделы!DR20</f>
        <v>0</v>
      </c>
      <c r="Z21" s="38">
        <f>[1]РаЗделы!DS20</f>
        <v>0</v>
      </c>
      <c r="AA21" s="38">
        <f>[1]РаЗделы!DT20</f>
        <v>0</v>
      </c>
      <c r="AB21" s="38">
        <f>[1]РаЗделы!DU20</f>
        <v>0</v>
      </c>
      <c r="AC21" s="38">
        <f>[1]РаЗделы!DV20</f>
        <v>15130.977000000001</v>
      </c>
      <c r="AD21" s="38">
        <f>[1]РаЗделы!DW20</f>
        <v>10087.32</v>
      </c>
      <c r="AE21" s="38">
        <f>[1]РаЗделы!DX20</f>
        <v>1306862.5037199999</v>
      </c>
      <c r="AF21" s="38">
        <f>[1]РаЗделы!DY20</f>
        <v>630040.56131999998</v>
      </c>
    </row>
    <row r="22" spans="1:32">
      <c r="A22" s="26">
        <v>18</v>
      </c>
      <c r="B22" s="29" t="s">
        <v>66</v>
      </c>
      <c r="C22" s="38">
        <f>[1]РаЗделы!CV21</f>
        <v>52367.690219999997</v>
      </c>
      <c r="D22" s="38">
        <f>[1]РаЗделы!CW21</f>
        <v>35349.59807</v>
      </c>
      <c r="E22" s="38">
        <f>[1]РаЗделы!CX21</f>
        <v>0</v>
      </c>
      <c r="F22" s="38">
        <f>[1]РаЗделы!CY21</f>
        <v>0</v>
      </c>
      <c r="G22" s="38">
        <f>[1]РаЗделы!CZ21</f>
        <v>8137.4539999999997</v>
      </c>
      <c r="H22" s="38">
        <f>[1]РаЗделы!DA21</f>
        <v>7018.87273</v>
      </c>
      <c r="I22" s="38">
        <f>[1]РаЗделы!DB21</f>
        <v>12158.57776</v>
      </c>
      <c r="J22" s="38">
        <f>[1]РаЗделы!DC21</f>
        <v>5652.9719999999998</v>
      </c>
      <c r="K22" s="38">
        <f>[1]РаЗделы!DD21</f>
        <v>1017.44</v>
      </c>
      <c r="L22" s="38">
        <f>[1]РаЗделы!DE21</f>
        <v>490.17465999999996</v>
      </c>
      <c r="M22" s="38">
        <f>[1]РаЗделы!DF21</f>
        <v>236.07065</v>
      </c>
      <c r="N22" s="38">
        <f>[1]РаЗделы!DG21</f>
        <v>9.25</v>
      </c>
      <c r="O22" s="38">
        <f>[1]РаЗделы!DH21</f>
        <v>341749.35019999999</v>
      </c>
      <c r="P22" s="38">
        <f>[1]РаЗделы!DI21</f>
        <v>218735.36071000001</v>
      </c>
      <c r="Q22" s="38">
        <f>[1]РаЗделы!DJ21</f>
        <v>53936.226280000003</v>
      </c>
      <c r="R22" s="38">
        <f>[1]РаЗделы!DK21</f>
        <v>34735.351280000003</v>
      </c>
      <c r="S22" s="38">
        <f>[1]РаЗделы!DL21</f>
        <v>304.37299999999999</v>
      </c>
      <c r="T22" s="38">
        <f>[1]РаЗделы!DM21</f>
        <v>172.346</v>
      </c>
      <c r="U22" s="38">
        <f>[1]РаЗделы!DN21</f>
        <v>36972.536999999997</v>
      </c>
      <c r="V22" s="38">
        <f>[1]РаЗделы!DO21</f>
        <v>18924.35541</v>
      </c>
      <c r="W22" s="38">
        <f>[1]РаЗделы!DP21</f>
        <v>90</v>
      </c>
      <c r="X22" s="38">
        <f>[1]РаЗделы!DQ21</f>
        <v>43.997</v>
      </c>
      <c r="Y22" s="38">
        <f>[1]РаЗделы!DR21</f>
        <v>0</v>
      </c>
      <c r="Z22" s="38">
        <f>[1]РаЗделы!DS21</f>
        <v>0</v>
      </c>
      <c r="AA22" s="38">
        <f>[1]РаЗделы!DT21</f>
        <v>0</v>
      </c>
      <c r="AB22" s="38">
        <f>[1]РаЗделы!DU21</f>
        <v>0</v>
      </c>
      <c r="AC22" s="38">
        <f>[1]РаЗделы!DV21</f>
        <v>6926.576</v>
      </c>
      <c r="AD22" s="38">
        <f>[1]РаЗделы!DW21</f>
        <v>4970.1369999999997</v>
      </c>
      <c r="AE22" s="38">
        <f>[1]РаЗделы!DX21</f>
        <v>513896.29511000001</v>
      </c>
      <c r="AF22" s="38">
        <f>[1]РаЗделы!DY21</f>
        <v>326102.41486000002</v>
      </c>
    </row>
    <row r="23" spans="1:32">
      <c r="A23" s="26">
        <v>19</v>
      </c>
      <c r="B23" s="29" t="s">
        <v>67</v>
      </c>
      <c r="C23" s="38">
        <f>[1]РаЗделы!CV22</f>
        <v>77072.650859999994</v>
      </c>
      <c r="D23" s="38">
        <f>[1]РаЗделы!CW22</f>
        <v>46300.142879999999</v>
      </c>
      <c r="E23" s="38">
        <f>[1]РаЗделы!CX22</f>
        <v>0</v>
      </c>
      <c r="F23" s="38">
        <f>[1]РаЗделы!CY22</f>
        <v>0</v>
      </c>
      <c r="G23" s="38">
        <f>[1]РаЗделы!CZ22</f>
        <v>0</v>
      </c>
      <c r="H23" s="38">
        <f>[1]РаЗделы!DA22</f>
        <v>0</v>
      </c>
      <c r="I23" s="38">
        <f>[1]РаЗделы!DB22</f>
        <v>59513.498289999996</v>
      </c>
      <c r="J23" s="38">
        <f>[1]РаЗделы!DC22</f>
        <v>45038.437870000002</v>
      </c>
      <c r="K23" s="38">
        <f>[1]РаЗделы!DD22</f>
        <v>691.36</v>
      </c>
      <c r="L23" s="38">
        <f>[1]РаЗделы!DE22</f>
        <v>435.2097</v>
      </c>
      <c r="M23" s="38">
        <f>[1]РаЗделы!DF22</f>
        <v>0</v>
      </c>
      <c r="N23" s="38">
        <f>[1]РаЗделы!DG22</f>
        <v>0</v>
      </c>
      <c r="O23" s="38">
        <f>[1]РаЗделы!DH22</f>
        <v>429605.625</v>
      </c>
      <c r="P23" s="38">
        <f>[1]РаЗделы!DI22</f>
        <v>263471.60402000003</v>
      </c>
      <c r="Q23" s="38">
        <f>[1]РаЗделы!DJ22</f>
        <v>54519.637999999999</v>
      </c>
      <c r="R23" s="38">
        <f>[1]РаЗделы!DK22</f>
        <v>30018.765449999999</v>
      </c>
      <c r="S23" s="38">
        <f>[1]РаЗделы!DL22</f>
        <v>689.61699999999996</v>
      </c>
      <c r="T23" s="38">
        <f>[1]РаЗделы!DM22</f>
        <v>194.52596</v>
      </c>
      <c r="U23" s="38">
        <f>[1]РаЗделы!DN22</f>
        <v>33141.735999999997</v>
      </c>
      <c r="V23" s="38">
        <f>[1]РаЗделы!DO22</f>
        <v>17245.056939999999</v>
      </c>
      <c r="W23" s="38">
        <f>[1]РаЗделы!DP22</f>
        <v>26726.254000000001</v>
      </c>
      <c r="X23" s="38">
        <f>[1]РаЗделы!DQ22</f>
        <v>15700.339609999999</v>
      </c>
      <c r="Y23" s="38">
        <f>[1]РаЗделы!DR22</f>
        <v>0</v>
      </c>
      <c r="Z23" s="38">
        <f>[1]РаЗделы!DS22</f>
        <v>0</v>
      </c>
      <c r="AA23" s="38">
        <f>[1]РаЗделы!DT22</f>
        <v>0</v>
      </c>
      <c r="AB23" s="38">
        <f>[1]РаЗделы!DU22</f>
        <v>0</v>
      </c>
      <c r="AC23" s="38">
        <f>[1]РаЗделы!DV22</f>
        <v>10127.67</v>
      </c>
      <c r="AD23" s="38">
        <f>[1]РаЗделы!DW22</f>
        <v>7101.7830000000004</v>
      </c>
      <c r="AE23" s="38">
        <f>[1]РаЗделы!DX22</f>
        <v>692088.04914999998</v>
      </c>
      <c r="AF23" s="38">
        <f>[1]РаЗделы!DY22</f>
        <v>425505.86543000006</v>
      </c>
    </row>
    <row r="24" spans="1:32">
      <c r="A24" s="26">
        <v>20</v>
      </c>
      <c r="B24" s="29" t="s">
        <v>68</v>
      </c>
      <c r="C24" s="38">
        <f>[1]РаЗделы!CV23</f>
        <v>88001.183189999996</v>
      </c>
      <c r="D24" s="38">
        <f>[1]РаЗделы!CW23</f>
        <v>40238.065740000005</v>
      </c>
      <c r="E24" s="38">
        <f>[1]РаЗделы!CX23</f>
        <v>0</v>
      </c>
      <c r="F24" s="38">
        <f>[1]РаЗделы!CY23</f>
        <v>0</v>
      </c>
      <c r="G24" s="38">
        <f>[1]РаЗделы!CZ23</f>
        <v>2971.4340000000002</v>
      </c>
      <c r="H24" s="38">
        <f>[1]РаЗделы!DA23</f>
        <v>1925.9813999999999</v>
      </c>
      <c r="I24" s="38">
        <f>[1]РаЗделы!DB23</f>
        <v>103292.19886</v>
      </c>
      <c r="J24" s="38">
        <f>[1]РаЗделы!DC23</f>
        <v>1986.5578599999999</v>
      </c>
      <c r="K24" s="38">
        <f>[1]РаЗделы!DD23</f>
        <v>26749.77</v>
      </c>
      <c r="L24" s="38">
        <f>[1]РаЗделы!DE23</f>
        <v>304.26499999999999</v>
      </c>
      <c r="M24" s="38">
        <f>[1]РаЗделы!DF23</f>
        <v>0</v>
      </c>
      <c r="N24" s="38">
        <f>[1]РаЗделы!DG23</f>
        <v>0</v>
      </c>
      <c r="O24" s="38">
        <f>[1]РаЗделы!DH23</f>
        <v>697059.96794999996</v>
      </c>
      <c r="P24" s="38">
        <f>[1]РаЗделы!DI23</f>
        <v>389765.85742000001</v>
      </c>
      <c r="Q24" s="38">
        <f>[1]РаЗделы!DJ23</f>
        <v>39721.99</v>
      </c>
      <c r="R24" s="38">
        <f>[1]РаЗделы!DK23</f>
        <v>25652.860579999997</v>
      </c>
      <c r="S24" s="38">
        <f>[1]РаЗделы!DL23</f>
        <v>507.13299999999998</v>
      </c>
      <c r="T24" s="38">
        <f>[1]РаЗделы!DM23</f>
        <v>142.85031000000001</v>
      </c>
      <c r="U24" s="38">
        <f>[1]РаЗделы!DN23</f>
        <v>76927.267999999996</v>
      </c>
      <c r="V24" s="38">
        <f>[1]РаЗделы!DO23</f>
        <v>20029.93866</v>
      </c>
      <c r="W24" s="38">
        <f>[1]РаЗделы!DP23</f>
        <v>500</v>
      </c>
      <c r="X24" s="38">
        <f>[1]РаЗделы!DQ23</f>
        <v>2.4</v>
      </c>
      <c r="Y24" s="38">
        <f>[1]РаЗделы!DR23</f>
        <v>0</v>
      </c>
      <c r="Z24" s="38">
        <f>[1]РаЗделы!DS23</f>
        <v>0</v>
      </c>
      <c r="AA24" s="38">
        <f>[1]РаЗделы!DT23</f>
        <v>1.5</v>
      </c>
      <c r="AB24" s="38">
        <f>[1]РаЗделы!DU23</f>
        <v>0</v>
      </c>
      <c r="AC24" s="38">
        <f>[1]РаЗделы!DV23</f>
        <v>18309.106</v>
      </c>
      <c r="AD24" s="38">
        <f>[1]РаЗделы!DW23</f>
        <v>12230.493</v>
      </c>
      <c r="AE24" s="38">
        <f>[1]РаЗделы!DX23</f>
        <v>1054041.551</v>
      </c>
      <c r="AF24" s="38">
        <f>[1]РаЗделы!DY23</f>
        <v>492279.26997000002</v>
      </c>
    </row>
    <row r="25" spans="1:32">
      <c r="A25" s="26">
        <v>21</v>
      </c>
      <c r="B25" s="29" t="s">
        <v>69</v>
      </c>
      <c r="C25" s="38">
        <f>[1]РаЗделы!CV24</f>
        <v>77280.169139999998</v>
      </c>
      <c r="D25" s="38">
        <f>[1]РаЗделы!CW24</f>
        <v>38917.941359999997</v>
      </c>
      <c r="E25" s="38">
        <f>[1]РаЗделы!CX24</f>
        <v>0</v>
      </c>
      <c r="F25" s="38">
        <f>[1]РаЗделы!CY24</f>
        <v>0</v>
      </c>
      <c r="G25" s="38">
        <f>[1]РаЗделы!CZ24</f>
        <v>6970.2645999999995</v>
      </c>
      <c r="H25" s="38">
        <f>[1]РаЗделы!DA24</f>
        <v>2794.2237700000001</v>
      </c>
      <c r="I25" s="38">
        <f>[1]РаЗделы!DB24</f>
        <v>96253.611300000004</v>
      </c>
      <c r="J25" s="38">
        <f>[1]РаЗделы!DC24</f>
        <v>13616.49091</v>
      </c>
      <c r="K25" s="38">
        <f>[1]РаЗделы!DD24</f>
        <v>52184.766000000003</v>
      </c>
      <c r="L25" s="38">
        <f>[1]РаЗделы!DE24</f>
        <v>496.93374999999997</v>
      </c>
      <c r="M25" s="38">
        <f>[1]РаЗделы!DF24</f>
        <v>78.852000000000004</v>
      </c>
      <c r="N25" s="38">
        <f>[1]РаЗделы!DG24</f>
        <v>0</v>
      </c>
      <c r="O25" s="38">
        <f>[1]РаЗделы!DH24</f>
        <v>523928.67418000003</v>
      </c>
      <c r="P25" s="38">
        <f>[1]РаЗделы!DI24</f>
        <v>278870.49558999995</v>
      </c>
      <c r="Q25" s="38">
        <f>[1]РаЗделы!DJ24</f>
        <v>101382.75111</v>
      </c>
      <c r="R25" s="38">
        <f>[1]РаЗделы!DK24</f>
        <v>51830.301120000004</v>
      </c>
      <c r="S25" s="38">
        <f>[1]РаЗделы!DL24</f>
        <v>385.47699999999998</v>
      </c>
      <c r="T25" s="38">
        <f>[1]РаЗделы!DM24</f>
        <v>196.374</v>
      </c>
      <c r="U25" s="38">
        <f>[1]РаЗделы!DN24</f>
        <v>34668.906000000003</v>
      </c>
      <c r="V25" s="38">
        <f>[1]РаЗделы!DO24</f>
        <v>17264.394339999999</v>
      </c>
      <c r="W25" s="38">
        <f>[1]РаЗделы!DP24</f>
        <v>640</v>
      </c>
      <c r="X25" s="38">
        <f>[1]РаЗделы!DQ24</f>
        <v>213.18</v>
      </c>
      <c r="Y25" s="38">
        <f>[1]РаЗделы!DR24</f>
        <v>0</v>
      </c>
      <c r="Z25" s="38">
        <f>[1]РаЗделы!DS24</f>
        <v>0</v>
      </c>
      <c r="AA25" s="38">
        <f>[1]РаЗделы!DT24</f>
        <v>0</v>
      </c>
      <c r="AB25" s="38">
        <f>[1]РаЗделы!DU24</f>
        <v>0</v>
      </c>
      <c r="AC25" s="38">
        <f>[1]РаЗделы!DV24</f>
        <v>15241.591</v>
      </c>
      <c r="AD25" s="38">
        <f>[1]РаЗделы!DW24</f>
        <v>6827.7290000000003</v>
      </c>
      <c r="AE25" s="38">
        <f>[1]РаЗделы!DX24</f>
        <v>909015.06232999999</v>
      </c>
      <c r="AF25" s="38">
        <f>[1]РаЗделы!DY24</f>
        <v>411028.06383999996</v>
      </c>
    </row>
    <row r="26" spans="1:32">
      <c r="A26" s="26">
        <v>22</v>
      </c>
      <c r="B26" s="29" t="s">
        <v>70</v>
      </c>
      <c r="C26" s="38">
        <f>[1]РаЗделы!CV25</f>
        <v>67590.276949999999</v>
      </c>
      <c r="D26" s="38">
        <f>[1]РаЗделы!CW25</f>
        <v>40248.917099999991</v>
      </c>
      <c r="E26" s="38">
        <f>[1]РаЗделы!CX25</f>
        <v>0</v>
      </c>
      <c r="F26" s="38">
        <f>[1]РаЗделы!CY25</f>
        <v>0</v>
      </c>
      <c r="G26" s="38">
        <f>[1]РаЗделы!CZ25</f>
        <v>1068</v>
      </c>
      <c r="H26" s="38">
        <f>[1]РаЗделы!DA25</f>
        <v>433.95996000000002</v>
      </c>
      <c r="I26" s="38">
        <f>[1]РаЗделы!DB25</f>
        <v>149783.15002</v>
      </c>
      <c r="J26" s="38">
        <f>[1]РаЗделы!DC25</f>
        <v>14897.36505</v>
      </c>
      <c r="K26" s="38">
        <f>[1]РаЗделы!DD25</f>
        <v>20516.169999999998</v>
      </c>
      <c r="L26" s="38">
        <f>[1]РаЗделы!DE25</f>
        <v>5025.6358199999995</v>
      </c>
      <c r="M26" s="38">
        <f>[1]РаЗделы!DF25</f>
        <v>0</v>
      </c>
      <c r="N26" s="38">
        <f>[1]РаЗделы!DG25</f>
        <v>0</v>
      </c>
      <c r="O26" s="38">
        <f>[1]РаЗделы!DH25</f>
        <v>400823.76549999998</v>
      </c>
      <c r="P26" s="38">
        <f>[1]РаЗделы!DI25</f>
        <v>234547.57901000002</v>
      </c>
      <c r="Q26" s="38">
        <f>[1]РаЗделы!DJ25</f>
        <v>46588.646999999997</v>
      </c>
      <c r="R26" s="38">
        <f>[1]РаЗделы!DK25</f>
        <v>26202.532589999999</v>
      </c>
      <c r="S26" s="38">
        <f>[1]РаЗделы!DL25</f>
        <v>608.51300000000003</v>
      </c>
      <c r="T26" s="38">
        <f>[1]РаЗделы!DM25</f>
        <v>253.44307000000001</v>
      </c>
      <c r="U26" s="38">
        <f>[1]РаЗделы!DN25</f>
        <v>35797.455000000002</v>
      </c>
      <c r="V26" s="38">
        <f>[1]РаЗделы!DO25</f>
        <v>11446.454890000001</v>
      </c>
      <c r="W26" s="38">
        <f>[1]РаЗделы!DP25</f>
        <v>14178.915999999999</v>
      </c>
      <c r="X26" s="38">
        <f>[1]РаЗделы!DQ25</f>
        <v>6904.4025899999997</v>
      </c>
      <c r="Y26" s="38">
        <f>[1]РаЗделы!DR25</f>
        <v>0</v>
      </c>
      <c r="Z26" s="38">
        <f>[1]РаЗделы!DS25</f>
        <v>0</v>
      </c>
      <c r="AA26" s="38">
        <f>[1]РаЗделы!DT25</f>
        <v>0</v>
      </c>
      <c r="AB26" s="38">
        <f>[1]РаЗделы!DU25</f>
        <v>0</v>
      </c>
      <c r="AC26" s="38">
        <f>[1]РаЗделы!DV25</f>
        <v>7654.38</v>
      </c>
      <c r="AD26" s="38">
        <f>[1]РаЗделы!DW25</f>
        <v>5124.8320000000003</v>
      </c>
      <c r="AE26" s="38">
        <f>[1]РаЗделы!DX25</f>
        <v>744609.27347000001</v>
      </c>
      <c r="AF26" s="38">
        <f>[1]РаЗделы!DY25</f>
        <v>345085.12208</v>
      </c>
    </row>
    <row r="27" spans="1:32">
      <c r="A27" s="26">
        <v>23</v>
      </c>
      <c r="B27" s="29" t="s">
        <v>71</v>
      </c>
      <c r="C27" s="38">
        <f>[1]РаЗделы!CV26</f>
        <v>121543.864</v>
      </c>
      <c r="D27" s="38">
        <f>[1]РаЗделы!CW26</f>
        <v>35862.284590000003</v>
      </c>
      <c r="E27" s="38">
        <f>[1]РаЗделы!CX26</f>
        <v>0</v>
      </c>
      <c r="F27" s="38">
        <f>[1]РаЗделы!CY26</f>
        <v>0</v>
      </c>
      <c r="G27" s="38">
        <f>[1]РаЗделы!CZ26</f>
        <v>0</v>
      </c>
      <c r="H27" s="38">
        <f>[1]РаЗделы!DA26</f>
        <v>0</v>
      </c>
      <c r="I27" s="38">
        <f>[1]РаЗделы!DB26</f>
        <v>12517.367</v>
      </c>
      <c r="J27" s="38">
        <f>[1]РаЗделы!DC26</f>
        <v>198.95180999999999</v>
      </c>
      <c r="K27" s="38">
        <f>[1]РаЗделы!DD26</f>
        <v>1</v>
      </c>
      <c r="L27" s="38">
        <f>[1]РаЗделы!DE26</f>
        <v>0</v>
      </c>
      <c r="M27" s="38">
        <f>[1]РаЗделы!DF26</f>
        <v>0</v>
      </c>
      <c r="N27" s="38">
        <f>[1]РаЗделы!DG26</f>
        <v>0</v>
      </c>
      <c r="O27" s="38">
        <f>[1]РаЗделы!DH26</f>
        <v>558697.576</v>
      </c>
      <c r="P27" s="38">
        <f>[1]РаЗделы!DI26</f>
        <v>292362.57468999998</v>
      </c>
      <c r="Q27" s="38">
        <f>[1]РаЗделы!DJ26</f>
        <v>44101.02</v>
      </c>
      <c r="R27" s="38">
        <f>[1]РаЗделы!DK26</f>
        <v>16589.258570000002</v>
      </c>
      <c r="S27" s="38">
        <f>[1]РаЗделы!DL26</f>
        <v>1064.9559999999999</v>
      </c>
      <c r="T27" s="38">
        <f>[1]РаЗделы!DM26</f>
        <v>0</v>
      </c>
      <c r="U27" s="38">
        <f>[1]РаЗделы!DN26</f>
        <v>67774.933000000005</v>
      </c>
      <c r="V27" s="38">
        <f>[1]РаЗделы!DO26</f>
        <v>25783.362870000001</v>
      </c>
      <c r="W27" s="38">
        <f>[1]РаЗделы!DP26</f>
        <v>100</v>
      </c>
      <c r="X27" s="38">
        <f>[1]РаЗделы!DQ26</f>
        <v>0</v>
      </c>
      <c r="Y27" s="38">
        <f>[1]РаЗделы!DR26</f>
        <v>0</v>
      </c>
      <c r="Z27" s="38">
        <f>[1]РаЗделы!DS26</f>
        <v>0</v>
      </c>
      <c r="AA27" s="38">
        <f>[1]РаЗделы!DT26</f>
        <v>0</v>
      </c>
      <c r="AB27" s="38">
        <f>[1]РаЗделы!DU26</f>
        <v>0</v>
      </c>
      <c r="AC27" s="38">
        <f>[1]РаЗделы!DV26</f>
        <v>15930.927</v>
      </c>
      <c r="AD27" s="38">
        <f>[1]РаЗделы!DW26</f>
        <v>1823.241</v>
      </c>
      <c r="AE27" s="38">
        <f>[1]РаЗделы!DX26</f>
        <v>821731.64300000004</v>
      </c>
      <c r="AF27" s="38">
        <f>[1]РаЗделы!DY26</f>
        <v>372619.67352999997</v>
      </c>
    </row>
    <row r="28" spans="1:32">
      <c r="A28" s="26">
        <v>24</v>
      </c>
      <c r="B28" s="29" t="s">
        <v>72</v>
      </c>
      <c r="C28" s="38">
        <f>[1]РаЗделы!CV27</f>
        <v>81428.177549999993</v>
      </c>
      <c r="D28" s="38">
        <f>[1]РаЗделы!CW27</f>
        <v>43592.412200000006</v>
      </c>
      <c r="E28" s="38">
        <f>[1]РаЗделы!CX27</f>
        <v>0</v>
      </c>
      <c r="F28" s="38">
        <f>[1]РаЗделы!CY27</f>
        <v>0</v>
      </c>
      <c r="G28" s="38">
        <f>[1]РаЗделы!CZ27</f>
        <v>5778.5240000000003</v>
      </c>
      <c r="H28" s="38">
        <f>[1]РаЗделы!DA27</f>
        <v>880.65099999999995</v>
      </c>
      <c r="I28" s="38">
        <f>[1]РаЗделы!DB27</f>
        <v>30301.367770000001</v>
      </c>
      <c r="J28" s="38">
        <f>[1]РаЗделы!DC27</f>
        <v>6918.4360099999994</v>
      </c>
      <c r="K28" s="38">
        <f>[1]РаЗделы!DD27</f>
        <v>2270.6559999999999</v>
      </c>
      <c r="L28" s="38">
        <f>[1]РаЗделы!DE27</f>
        <v>66.872619999999998</v>
      </c>
      <c r="M28" s="38">
        <f>[1]РаЗделы!DF27</f>
        <v>0</v>
      </c>
      <c r="N28" s="38">
        <f>[1]РаЗделы!DG27</f>
        <v>0</v>
      </c>
      <c r="O28" s="38">
        <f>[1]РаЗделы!DH27</f>
        <v>330144.06215999997</v>
      </c>
      <c r="P28" s="38">
        <f>[1]РаЗделы!DI27</f>
        <v>192327.32104000001</v>
      </c>
      <c r="Q28" s="38">
        <f>[1]РаЗделы!DJ27</f>
        <v>66075.637780000005</v>
      </c>
      <c r="R28" s="38">
        <f>[1]РаЗделы!DK27</f>
        <v>31774.523029999997</v>
      </c>
      <c r="S28" s="38">
        <f>[1]РаЗделы!DL27</f>
        <v>507.13299999999998</v>
      </c>
      <c r="T28" s="38">
        <f>[1]РаЗделы!DM27</f>
        <v>283.86399999999998</v>
      </c>
      <c r="U28" s="38">
        <f>[1]РаЗделы!DN27</f>
        <v>21194.732</v>
      </c>
      <c r="V28" s="38">
        <f>[1]РаЗделы!DO27</f>
        <v>10491.027480000001</v>
      </c>
      <c r="W28" s="38">
        <f>[1]РаЗделы!DP27</f>
        <v>155</v>
      </c>
      <c r="X28" s="38">
        <f>[1]РаЗделы!DQ27</f>
        <v>66.947000000000003</v>
      </c>
      <c r="Y28" s="38">
        <f>[1]РаЗделы!DR27</f>
        <v>0</v>
      </c>
      <c r="Z28" s="38">
        <f>[1]РаЗделы!DS27</f>
        <v>0</v>
      </c>
      <c r="AA28" s="38">
        <f>[1]РаЗделы!DT27</f>
        <v>0</v>
      </c>
      <c r="AB28" s="38">
        <f>[1]РаЗделы!DU27</f>
        <v>0</v>
      </c>
      <c r="AC28" s="38">
        <f>[1]РаЗделы!DV27</f>
        <v>5234.2110000000002</v>
      </c>
      <c r="AD28" s="38">
        <f>[1]РаЗделы!DW27</f>
        <v>3655.62</v>
      </c>
      <c r="AE28" s="38">
        <f>[1]РаЗделы!DX27</f>
        <v>543089.50125999993</v>
      </c>
      <c r="AF28" s="38">
        <f>[1]РаЗделы!DY27</f>
        <v>290057.67437999998</v>
      </c>
    </row>
    <row r="29" spans="1:32">
      <c r="A29" s="26">
        <v>25</v>
      </c>
      <c r="B29" s="29" t="s">
        <v>73</v>
      </c>
      <c r="C29" s="38">
        <f>[1]РаЗделы!CV28</f>
        <v>77416.902130000002</v>
      </c>
      <c r="D29" s="38">
        <f>[1]РаЗделы!CW28</f>
        <v>41846.727069999994</v>
      </c>
      <c r="E29" s="38">
        <f>[1]РаЗделы!CX28</f>
        <v>0</v>
      </c>
      <c r="F29" s="38">
        <f>[1]РаЗделы!CY28</f>
        <v>0</v>
      </c>
      <c r="G29" s="38">
        <f>[1]РаЗделы!CZ28</f>
        <v>12678.44</v>
      </c>
      <c r="H29" s="38">
        <f>[1]РаЗделы!DA28</f>
        <v>8018.7430800000002</v>
      </c>
      <c r="I29" s="38">
        <f>[1]РаЗделы!DB28</f>
        <v>109998.659</v>
      </c>
      <c r="J29" s="38">
        <f>[1]РаЗделы!DC28</f>
        <v>7403.9222800000007</v>
      </c>
      <c r="K29" s="38">
        <f>[1]РаЗделы!DD28</f>
        <v>31007.886999999999</v>
      </c>
      <c r="L29" s="38">
        <f>[1]РаЗделы!DE28</f>
        <v>972.56507999999997</v>
      </c>
      <c r="M29" s="38">
        <f>[1]РаЗделы!DF28</f>
        <v>502</v>
      </c>
      <c r="N29" s="38">
        <f>[1]РаЗделы!DG28</f>
        <v>0</v>
      </c>
      <c r="O29" s="38">
        <f>[1]РаЗделы!DH28</f>
        <v>647262.53599999996</v>
      </c>
      <c r="P29" s="38">
        <f>[1]РаЗделы!DI28</f>
        <v>368096.24096000002</v>
      </c>
      <c r="Q29" s="38">
        <f>[1]РаЗделы!DJ28</f>
        <v>58013.334999999999</v>
      </c>
      <c r="R29" s="38">
        <f>[1]РаЗделы!DK28</f>
        <v>32767.789280000001</v>
      </c>
      <c r="S29" s="38">
        <f>[1]РаЗделы!DL28</f>
        <v>862.19600000000003</v>
      </c>
      <c r="T29" s="38">
        <f>[1]РаЗделы!DM28</f>
        <v>297.75400000000002</v>
      </c>
      <c r="U29" s="38">
        <f>[1]РаЗделы!DN28</f>
        <v>36689.180999999997</v>
      </c>
      <c r="V29" s="38">
        <f>[1]РаЗделы!DO28</f>
        <v>14765.909599999999</v>
      </c>
      <c r="W29" s="38">
        <f>[1]РаЗделы!DP28</f>
        <v>14098.125189999999</v>
      </c>
      <c r="X29" s="38">
        <f>[1]РаЗделы!DQ28</f>
        <v>6970.0315300000002</v>
      </c>
      <c r="Y29" s="38">
        <f>[1]РаЗделы!DR28</f>
        <v>0</v>
      </c>
      <c r="Z29" s="38">
        <f>[1]РаЗделы!DS28</f>
        <v>0</v>
      </c>
      <c r="AA29" s="38">
        <f>[1]РаЗделы!DT28</f>
        <v>0</v>
      </c>
      <c r="AB29" s="38">
        <f>[1]РаЗделы!DU28</f>
        <v>0</v>
      </c>
      <c r="AC29" s="38">
        <f>[1]РаЗделы!DV28</f>
        <v>18191.391</v>
      </c>
      <c r="AD29" s="38">
        <f>[1]РаЗделы!DW28</f>
        <v>8102.6180000000004</v>
      </c>
      <c r="AE29" s="38">
        <f>[1]РаЗделы!DX28</f>
        <v>1006720.6523199999</v>
      </c>
      <c r="AF29" s="38">
        <f>[1]РаЗделы!DY28</f>
        <v>489242.30088000005</v>
      </c>
    </row>
    <row r="30" spans="1:32">
      <c r="A30" s="26">
        <v>26</v>
      </c>
      <c r="B30" s="29" t="s">
        <v>74</v>
      </c>
      <c r="C30" s="38">
        <f>[1]РаЗделы!CV29</f>
        <v>80360.277000000002</v>
      </c>
      <c r="D30" s="38">
        <f>[1]РаЗделы!CW29</f>
        <v>39695.883569999998</v>
      </c>
      <c r="E30" s="38">
        <f>[1]РаЗделы!CX29</f>
        <v>0</v>
      </c>
      <c r="F30" s="38">
        <f>[1]РаЗделы!CY29</f>
        <v>0</v>
      </c>
      <c r="G30" s="38">
        <f>[1]РаЗделы!CZ29</f>
        <v>579.15300000000002</v>
      </c>
      <c r="H30" s="38">
        <f>[1]РаЗделы!DA29</f>
        <v>114.94</v>
      </c>
      <c r="I30" s="38">
        <f>[1]РаЗделы!DB29</f>
        <v>23153.874</v>
      </c>
      <c r="J30" s="38">
        <f>[1]РаЗделы!DC29</f>
        <v>9124.4739300000001</v>
      </c>
      <c r="K30" s="38">
        <f>[1]РаЗделы!DD29</f>
        <v>7089.44</v>
      </c>
      <c r="L30" s="38">
        <f>[1]РаЗделы!DE29</f>
        <v>4282.5251900000003</v>
      </c>
      <c r="M30" s="38">
        <f>[1]РаЗделы!DF29</f>
        <v>0</v>
      </c>
      <c r="N30" s="38">
        <f>[1]РаЗделы!DG29</f>
        <v>0</v>
      </c>
      <c r="O30" s="38">
        <f>[1]РаЗделы!DH29</f>
        <v>300775.74400000001</v>
      </c>
      <c r="P30" s="38">
        <f>[1]РаЗделы!DI29</f>
        <v>167506.37039000005</v>
      </c>
      <c r="Q30" s="38">
        <f>[1]РаЗделы!DJ29</f>
        <v>35902.963000000003</v>
      </c>
      <c r="R30" s="38">
        <f>[1]РаЗделы!DK29</f>
        <v>20165.959350000001</v>
      </c>
      <c r="S30" s="38">
        <f>[1]РаЗделы!DL29</f>
        <v>507.13299999999998</v>
      </c>
      <c r="T30" s="38">
        <f>[1]РаЗделы!DM29</f>
        <v>185.19243</v>
      </c>
      <c r="U30" s="38">
        <f>[1]РаЗделы!DN29</f>
        <v>18228.482</v>
      </c>
      <c r="V30" s="38">
        <f>[1]РаЗделы!DO29</f>
        <v>9191.2347499999996</v>
      </c>
      <c r="W30" s="38">
        <f>[1]РаЗделы!DP29</f>
        <v>10</v>
      </c>
      <c r="X30" s="38">
        <f>[1]РаЗделы!DQ29</f>
        <v>0</v>
      </c>
      <c r="Y30" s="38">
        <f>[1]РаЗделы!DR29</f>
        <v>0</v>
      </c>
      <c r="Z30" s="38">
        <f>[1]РаЗделы!DS29</f>
        <v>0</v>
      </c>
      <c r="AA30" s="38">
        <f>[1]РаЗделы!DT29</f>
        <v>0</v>
      </c>
      <c r="AB30" s="38">
        <f>[1]РаЗделы!DU29</f>
        <v>0</v>
      </c>
      <c r="AC30" s="38">
        <f>[1]РаЗделы!DV29</f>
        <v>5305.7269999999999</v>
      </c>
      <c r="AD30" s="38">
        <f>[1]РаЗделы!DW29</f>
        <v>3095.0079999999998</v>
      </c>
      <c r="AE30" s="38">
        <f>[1]РаЗделы!DX29</f>
        <v>471912.79300000001</v>
      </c>
      <c r="AF30" s="38">
        <f>[1]РаЗделы!DY29</f>
        <v>253361.58761000005</v>
      </c>
    </row>
    <row r="31" spans="1:32">
      <c r="A31" s="26">
        <v>27</v>
      </c>
      <c r="B31" s="29" t="s">
        <v>75</v>
      </c>
      <c r="C31" s="38">
        <f>[1]РаЗделы!CV30</f>
        <v>54882.307919999999</v>
      </c>
      <c r="D31" s="38">
        <f>[1]РаЗделы!CW30</f>
        <v>41865.298470000002</v>
      </c>
      <c r="E31" s="38">
        <f>[1]РаЗделы!CX30</f>
        <v>0</v>
      </c>
      <c r="F31" s="38">
        <f>[1]РаЗделы!CY30</f>
        <v>0</v>
      </c>
      <c r="G31" s="38">
        <f>[1]РаЗделы!CZ30</f>
        <v>200</v>
      </c>
      <c r="H31" s="38">
        <f>[1]РаЗделы!DA30</f>
        <v>103.58839999999999</v>
      </c>
      <c r="I31" s="38">
        <f>[1]РаЗделы!DB30</f>
        <v>20518.674510000001</v>
      </c>
      <c r="J31" s="38">
        <f>[1]РаЗделы!DC30</f>
        <v>2361.6467000000002</v>
      </c>
      <c r="K31" s="38">
        <f>[1]РаЗделы!DD30</f>
        <v>27510.04636</v>
      </c>
      <c r="L31" s="38">
        <f>[1]РаЗделы!DE30</f>
        <v>631.55636000000004</v>
      </c>
      <c r="M31" s="38">
        <f>[1]РаЗделы!DF30</f>
        <v>89.308089999999993</v>
      </c>
      <c r="N31" s="38">
        <f>[1]РаЗделы!DG30</f>
        <v>0</v>
      </c>
      <c r="O31" s="38">
        <f>[1]РаЗделы!DH30</f>
        <v>398919.201</v>
      </c>
      <c r="P31" s="38">
        <f>[1]РаЗделы!DI30</f>
        <v>201642.44256</v>
      </c>
      <c r="Q31" s="38">
        <f>[1]РаЗделы!DJ30</f>
        <v>60811.951000000001</v>
      </c>
      <c r="R31" s="38">
        <f>[1]РаЗделы!DK30</f>
        <v>37059.447939999998</v>
      </c>
      <c r="S31" s="38">
        <f>[1]РаЗделы!DL30</f>
        <v>912.88599999999997</v>
      </c>
      <c r="T31" s="38">
        <f>[1]РаЗделы!DM30</f>
        <v>612.94756000000007</v>
      </c>
      <c r="U31" s="38">
        <f>[1]РаЗделы!DN30</f>
        <v>29347.625</v>
      </c>
      <c r="V31" s="38">
        <f>[1]РаЗделы!DO30</f>
        <v>13103.50375</v>
      </c>
      <c r="W31" s="38">
        <f>[1]РаЗделы!DP30</f>
        <v>250</v>
      </c>
      <c r="X31" s="38">
        <f>[1]РаЗделы!DQ30</f>
        <v>64.94</v>
      </c>
      <c r="Y31" s="38">
        <f>[1]РаЗделы!DR30</f>
        <v>0</v>
      </c>
      <c r="Z31" s="38">
        <f>[1]РаЗделы!DS30</f>
        <v>0</v>
      </c>
      <c r="AA31" s="38">
        <f>[1]РаЗделы!DT30</f>
        <v>0</v>
      </c>
      <c r="AB31" s="38">
        <f>[1]РаЗделы!DU30</f>
        <v>0</v>
      </c>
      <c r="AC31" s="38">
        <f>[1]РаЗделы!DV30</f>
        <v>4841.598</v>
      </c>
      <c r="AD31" s="38">
        <f>[1]РаЗделы!DW30</f>
        <v>3227.7303500000003</v>
      </c>
      <c r="AE31" s="38">
        <f>[1]РаЗделы!DX30</f>
        <v>598283.59788000013</v>
      </c>
      <c r="AF31" s="38">
        <f>[1]РаЗделы!DY30</f>
        <v>300673.10209</v>
      </c>
    </row>
    <row r="32" spans="1:32">
      <c r="A32" s="26">
        <v>28</v>
      </c>
      <c r="B32" s="29" t="s">
        <v>76</v>
      </c>
      <c r="C32" s="38">
        <f>[1]РаЗделы!CV31</f>
        <v>50586.248249999997</v>
      </c>
      <c r="D32" s="38">
        <f>[1]РаЗделы!CW31</f>
        <v>35310.695749999999</v>
      </c>
      <c r="E32" s="38">
        <f>[1]РаЗделы!CX31</f>
        <v>0</v>
      </c>
      <c r="F32" s="38">
        <f>[1]РаЗделы!CY31</f>
        <v>0</v>
      </c>
      <c r="G32" s="38">
        <f>[1]РаЗделы!CZ31</f>
        <v>3843.248</v>
      </c>
      <c r="H32" s="38">
        <f>[1]РаЗделы!DA31</f>
        <v>2791.5335099999998</v>
      </c>
      <c r="I32" s="38">
        <f>[1]РаЗделы!DB31</f>
        <v>47108.761060000004</v>
      </c>
      <c r="J32" s="38">
        <f>[1]РаЗделы!DC31</f>
        <v>2944.5718700000002</v>
      </c>
      <c r="K32" s="38">
        <f>[1]РаЗделы!DD31</f>
        <v>37731.614560000002</v>
      </c>
      <c r="L32" s="38">
        <f>[1]РаЗделы!DE31</f>
        <v>10429.65905</v>
      </c>
      <c r="M32" s="38">
        <f>[1]РаЗделы!DF31</f>
        <v>0</v>
      </c>
      <c r="N32" s="38">
        <f>[1]РаЗделы!DG31</f>
        <v>0</v>
      </c>
      <c r="O32" s="38">
        <f>[1]РаЗделы!DH31</f>
        <v>369805.22399999999</v>
      </c>
      <c r="P32" s="38">
        <f>[1]РаЗделы!DI31</f>
        <v>224796.47548999998</v>
      </c>
      <c r="Q32" s="38">
        <f>[1]РаЗделы!DJ31</f>
        <v>40693.103409999996</v>
      </c>
      <c r="R32" s="38">
        <f>[1]РаЗделы!DK31</f>
        <v>26854.867129999999</v>
      </c>
      <c r="S32" s="38">
        <f>[1]РаЗделы!DL31</f>
        <v>811.50599999999997</v>
      </c>
      <c r="T32" s="38">
        <f>[1]РаЗделы!DM31</f>
        <v>304.14</v>
      </c>
      <c r="U32" s="38">
        <f>[1]РаЗделы!DN31</f>
        <v>23543.024000000001</v>
      </c>
      <c r="V32" s="38">
        <f>[1]РаЗделы!DO31</f>
        <v>7952.50101</v>
      </c>
      <c r="W32" s="38">
        <f>[1]РаЗделы!DP31</f>
        <v>92</v>
      </c>
      <c r="X32" s="38">
        <f>[1]РаЗделы!DQ31</f>
        <v>79.25</v>
      </c>
      <c r="Y32" s="38">
        <f>[1]РаЗделы!DR31</f>
        <v>0</v>
      </c>
      <c r="Z32" s="38">
        <f>[1]РаЗделы!DS31</f>
        <v>0</v>
      </c>
      <c r="AA32" s="38">
        <f>[1]РаЗделы!DT31</f>
        <v>0</v>
      </c>
      <c r="AB32" s="38">
        <f>[1]РаЗделы!DU31</f>
        <v>0</v>
      </c>
      <c r="AC32" s="38">
        <f>[1]РаЗделы!DV31</f>
        <v>6022.9089999999997</v>
      </c>
      <c r="AD32" s="38">
        <f>[1]РаЗделы!DW31</f>
        <v>4013.8412999999996</v>
      </c>
      <c r="AE32" s="38">
        <f>[1]РаЗделы!DX31</f>
        <v>580237.63827999996</v>
      </c>
      <c r="AF32" s="38">
        <f>[1]РаЗделы!DY31</f>
        <v>315477.53510999994</v>
      </c>
    </row>
    <row r="33" spans="1:32" s="24" customFormat="1" ht="42.75">
      <c r="A33" s="30"/>
      <c r="B33" s="31" t="s">
        <v>122</v>
      </c>
      <c r="C33" s="39">
        <f>SUM(C5:C32)</f>
        <v>2678074.8184199999</v>
      </c>
      <c r="D33" s="39">
        <f t="shared" ref="D33:AF33" si="0">SUM(D5:D32)</f>
        <v>1225040.7549700001</v>
      </c>
      <c r="E33" s="39">
        <f t="shared" si="0"/>
        <v>0</v>
      </c>
      <c r="F33" s="39">
        <f t="shared" si="0"/>
        <v>0</v>
      </c>
      <c r="G33" s="39">
        <f t="shared" si="0"/>
        <v>172790.84221999996</v>
      </c>
      <c r="H33" s="39">
        <f t="shared" si="0"/>
        <v>88117.828659999985</v>
      </c>
      <c r="I33" s="39">
        <f t="shared" si="0"/>
        <v>1633011.2435600003</v>
      </c>
      <c r="J33" s="39">
        <f t="shared" si="0"/>
        <v>329087.66516000003</v>
      </c>
      <c r="K33" s="39">
        <f t="shared" si="0"/>
        <v>786495.26627999998</v>
      </c>
      <c r="L33" s="39">
        <f t="shared" si="0"/>
        <v>84165.967879999982</v>
      </c>
      <c r="M33" s="39">
        <f t="shared" si="0"/>
        <v>84422.151929999993</v>
      </c>
      <c r="N33" s="39">
        <f t="shared" si="0"/>
        <v>9.25</v>
      </c>
      <c r="O33" s="39">
        <f t="shared" si="0"/>
        <v>13909435.993379995</v>
      </c>
      <c r="P33" s="39">
        <f t="shared" si="0"/>
        <v>7659599.8647500016</v>
      </c>
      <c r="Q33" s="39">
        <f t="shared" si="0"/>
        <v>1504190.44893</v>
      </c>
      <c r="R33" s="39">
        <f t="shared" si="0"/>
        <v>778801.70312999992</v>
      </c>
      <c r="S33" s="39">
        <f t="shared" si="0"/>
        <v>24744.777999999998</v>
      </c>
      <c r="T33" s="39">
        <f t="shared" si="0"/>
        <v>8385.6361500000003</v>
      </c>
      <c r="U33" s="39">
        <f t="shared" si="0"/>
        <v>1161893.2164800002</v>
      </c>
      <c r="V33" s="39">
        <f t="shared" si="0"/>
        <v>513943.51930999995</v>
      </c>
      <c r="W33" s="39">
        <f t="shared" si="0"/>
        <v>189112.90520000001</v>
      </c>
      <c r="X33" s="39">
        <f t="shared" si="0"/>
        <v>101642.69071999998</v>
      </c>
      <c r="Y33" s="39">
        <f t="shared" si="0"/>
        <v>3759.0889999999999</v>
      </c>
      <c r="Z33" s="39">
        <f t="shared" si="0"/>
        <v>1833.0141999999998</v>
      </c>
      <c r="AA33" s="39">
        <f t="shared" si="0"/>
        <v>1.5</v>
      </c>
      <c r="AB33" s="39">
        <f t="shared" si="0"/>
        <v>0</v>
      </c>
      <c r="AC33" s="39">
        <f t="shared" si="0"/>
        <v>316119.74800000008</v>
      </c>
      <c r="AD33" s="39">
        <f t="shared" si="0"/>
        <v>187339.19097999996</v>
      </c>
      <c r="AE33" s="39">
        <f t="shared" si="0"/>
        <v>22464052.001400001</v>
      </c>
      <c r="AF33" s="39">
        <f t="shared" si="0"/>
        <v>10977967.08591</v>
      </c>
    </row>
    <row r="34" spans="1:32">
      <c r="A34" s="27">
        <v>1</v>
      </c>
      <c r="B34" s="29" t="s">
        <v>46</v>
      </c>
      <c r="C34" s="38">
        <f>[1]РаЗделы!CV32</f>
        <v>621025.76413000003</v>
      </c>
      <c r="D34" s="38">
        <f>[1]РаЗделы!CW32</f>
        <v>345008.52814000001</v>
      </c>
      <c r="E34" s="38">
        <f>[1]РаЗделы!CX32</f>
        <v>0</v>
      </c>
      <c r="F34" s="38">
        <f>[1]РаЗделы!CY32</f>
        <v>0</v>
      </c>
      <c r="G34" s="38">
        <f>[1]РаЗделы!CZ32</f>
        <v>40964.721429999998</v>
      </c>
      <c r="H34" s="38">
        <f>[1]РаЗделы!DA32</f>
        <v>21661.619329999998</v>
      </c>
      <c r="I34" s="38">
        <f>[1]РаЗделы!DB32</f>
        <v>201653.04775</v>
      </c>
      <c r="J34" s="38">
        <f>[1]РаЗделы!DC32</f>
        <v>37838.215939999995</v>
      </c>
      <c r="K34" s="38">
        <f>[1]РаЗделы!DD32</f>
        <v>687932.94106999994</v>
      </c>
      <c r="L34" s="38">
        <f>[1]РаЗделы!DE32</f>
        <v>357826.39737000002</v>
      </c>
      <c r="M34" s="38">
        <f>[1]РаЗделы!DF32</f>
        <v>0</v>
      </c>
      <c r="N34" s="38">
        <f>[1]РаЗделы!DG32</f>
        <v>0</v>
      </c>
      <c r="O34" s="38">
        <f>[1]РаЗделы!DH32</f>
        <v>2262436.4381200001</v>
      </c>
      <c r="P34" s="38">
        <f>[1]РаЗделы!DI32</f>
        <v>1224945.9723799999</v>
      </c>
      <c r="Q34" s="38">
        <f>[1]РаЗделы!DJ32</f>
        <v>146653.02990999998</v>
      </c>
      <c r="R34" s="38">
        <f>[1]РаЗделы!DK32</f>
        <v>77340.804749999996</v>
      </c>
      <c r="S34" s="38">
        <f>[1]РаЗделы!DL32</f>
        <v>3549.931</v>
      </c>
      <c r="T34" s="38">
        <f>[1]РаЗделы!DM32</f>
        <v>783.2</v>
      </c>
      <c r="U34" s="38">
        <f>[1]РаЗделы!DN32</f>
        <v>454565.83344000002</v>
      </c>
      <c r="V34" s="38">
        <f>[1]РаЗделы!DO32</f>
        <v>251117.71543000001</v>
      </c>
      <c r="W34" s="38">
        <f>[1]РаЗделы!DP32</f>
        <v>164142.99935999999</v>
      </c>
      <c r="X34" s="38">
        <f>[1]РаЗделы!DQ32</f>
        <v>86978.284480000002</v>
      </c>
      <c r="Y34" s="38">
        <f>[1]РаЗделы!DR32</f>
        <v>8065.0360000000001</v>
      </c>
      <c r="Z34" s="38">
        <f>[1]РаЗделы!DS32</f>
        <v>4080.82521</v>
      </c>
      <c r="AA34" s="38">
        <f>[1]РаЗделы!DT32</f>
        <v>40272.995000000003</v>
      </c>
      <c r="AB34" s="38">
        <f>[1]РаЗделы!DU32</f>
        <v>1883.2308700000001</v>
      </c>
      <c r="AC34" s="38">
        <f>[1]РаЗделы!DV32</f>
        <v>0</v>
      </c>
      <c r="AD34" s="38">
        <f>[1]РаЗделы!DW32</f>
        <v>0</v>
      </c>
      <c r="AE34" s="38">
        <f>C34+E34+G34+I34+K34+M34+O34+Q34+S34+U34+W34+Y34+AA34+AC34</f>
        <v>4631262.7372099999</v>
      </c>
      <c r="AF34" s="38">
        <f>D34+F34+H34+J34+L34+N34+P34+R34+T34+V34+X34+Z34+AB34+AD34</f>
        <v>2409464.7938999995</v>
      </c>
    </row>
    <row r="35" spans="1:32">
      <c r="A35" s="27">
        <v>2</v>
      </c>
      <c r="B35" s="29" t="s">
        <v>48</v>
      </c>
      <c r="C35" s="38">
        <f>[1]РаЗделы!CV33</f>
        <v>1005449.84052</v>
      </c>
      <c r="D35" s="38">
        <f>[1]РаЗделы!CW33</f>
        <v>546458.93001999997</v>
      </c>
      <c r="E35" s="38">
        <f>[1]РаЗделы!CX33</f>
        <v>0</v>
      </c>
      <c r="F35" s="38">
        <f>[1]РаЗделы!CY33</f>
        <v>0</v>
      </c>
      <c r="G35" s="38">
        <f>[1]РаЗделы!CZ33</f>
        <v>133954.79564</v>
      </c>
      <c r="H35" s="38">
        <f>[1]РаЗделы!DA33</f>
        <v>68755.286349999995</v>
      </c>
      <c r="I35" s="38">
        <f>[1]РаЗделы!DB33</f>
        <v>1843553.8410799999</v>
      </c>
      <c r="J35" s="38">
        <f>[1]РаЗделы!DC33</f>
        <v>861392.58221999998</v>
      </c>
      <c r="K35" s="38">
        <f>[1]РаЗделы!DD33</f>
        <v>1673947.3854200002</v>
      </c>
      <c r="L35" s="38">
        <f>[1]РаЗделы!DE33</f>
        <v>493901.79955</v>
      </c>
      <c r="M35" s="38">
        <f>[1]РаЗделы!DF33</f>
        <v>566.38599999999997</v>
      </c>
      <c r="N35" s="38">
        <f>[1]РаЗделы!DG33</f>
        <v>57.42</v>
      </c>
      <c r="O35" s="38">
        <f>[1]РаЗделы!DH33</f>
        <v>10163548.73883</v>
      </c>
      <c r="P35" s="38">
        <f>[1]РаЗделы!DI33</f>
        <v>6060594.1406499995</v>
      </c>
      <c r="Q35" s="38">
        <f>[1]РаЗделы!DJ33</f>
        <v>520344.88199999998</v>
      </c>
      <c r="R35" s="38">
        <f>[1]РаЗделы!DK33</f>
        <v>277962.27568000002</v>
      </c>
      <c r="S35" s="38">
        <f>[1]РаЗделы!DL33</f>
        <v>17536.757000000001</v>
      </c>
      <c r="T35" s="38">
        <f>[1]РаЗделы!DM33</f>
        <v>7155.9609400000008</v>
      </c>
      <c r="U35" s="38">
        <f>[1]РаЗделы!DN33</f>
        <v>1906912.2048299997</v>
      </c>
      <c r="V35" s="38">
        <f>[1]РаЗделы!DO33</f>
        <v>1013247.4964300001</v>
      </c>
      <c r="W35" s="38">
        <f>[1]РаЗделы!DP33</f>
        <v>353589.52872</v>
      </c>
      <c r="X35" s="38">
        <f>[1]РаЗделы!DQ33</f>
        <v>179718.14087999999</v>
      </c>
      <c r="Y35" s="38">
        <f>[1]РаЗделы!DR33</f>
        <v>20472.8</v>
      </c>
      <c r="Z35" s="38">
        <f>[1]РаЗделы!DS33</f>
        <v>13187.2</v>
      </c>
      <c r="AA35" s="38">
        <f>[1]РаЗделы!DT33</f>
        <v>513128.84343000001</v>
      </c>
      <c r="AB35" s="38">
        <f>[1]РаЗделы!DU33</f>
        <v>124148.62570999999</v>
      </c>
      <c r="AC35" s="38">
        <f>[1]РаЗделы!DV33</f>
        <v>0</v>
      </c>
      <c r="AD35" s="38">
        <f>[1]РаЗделы!DW33</f>
        <v>0</v>
      </c>
      <c r="AE35" s="38">
        <f t="shared" ref="AE35:AF38" si="1">C35+E35+G35+I35+K35+M35+O35+Q35+S35+U35+W35+Y35+AA35+AC35</f>
        <v>18153006.00347</v>
      </c>
      <c r="AF35" s="38">
        <f t="shared" si="1"/>
        <v>9646579.8584299982</v>
      </c>
    </row>
    <row r="36" spans="1:32">
      <c r="A36" s="27">
        <v>3</v>
      </c>
      <c r="B36" s="29" t="s">
        <v>49</v>
      </c>
      <c r="C36" s="38">
        <f>[1]РаЗделы!CV34</f>
        <v>343733.13780000003</v>
      </c>
      <c r="D36" s="38">
        <f>[1]РаЗделы!CW34</f>
        <v>105679.06071999999</v>
      </c>
      <c r="E36" s="38">
        <f>[1]РаЗделы!CX34</f>
        <v>0</v>
      </c>
      <c r="F36" s="38">
        <f>[1]РаЗделы!CY34</f>
        <v>0</v>
      </c>
      <c r="G36" s="38">
        <f>[1]РаЗделы!CZ34</f>
        <v>74438.298169999995</v>
      </c>
      <c r="H36" s="38">
        <f>[1]РаЗделы!DA34</f>
        <v>34139.111570000001</v>
      </c>
      <c r="I36" s="38">
        <f>[1]РаЗделы!DB34</f>
        <v>192911.18865</v>
      </c>
      <c r="J36" s="38">
        <f>[1]РаЗделы!DC34</f>
        <v>38477.358070000002</v>
      </c>
      <c r="K36" s="38">
        <f>[1]РаЗделы!DD34</f>
        <v>944030.09783000022</v>
      </c>
      <c r="L36" s="38">
        <f>[1]РаЗделы!DE34</f>
        <v>243946.33966999999</v>
      </c>
      <c r="M36" s="38">
        <f>[1]РаЗделы!DF34</f>
        <v>40120</v>
      </c>
      <c r="N36" s="38">
        <f>[1]РаЗделы!DG34</f>
        <v>33.6</v>
      </c>
      <c r="O36" s="38">
        <f>[1]РаЗделы!DH34</f>
        <v>1370978.3063300001</v>
      </c>
      <c r="P36" s="38">
        <f>[1]РаЗделы!DI34</f>
        <v>812208.88672000007</v>
      </c>
      <c r="Q36" s="38">
        <f>[1]РаЗделы!DJ34</f>
        <v>142927.55442</v>
      </c>
      <c r="R36" s="38">
        <f>[1]РаЗделы!DK34</f>
        <v>74296.564230000004</v>
      </c>
      <c r="S36" s="38">
        <f>[1]РаЗделы!DL34</f>
        <v>750.26300000000003</v>
      </c>
      <c r="T36" s="38">
        <f>[1]РаЗделы!DM34</f>
        <v>746.44647999999995</v>
      </c>
      <c r="U36" s="38">
        <f>[1]РаЗделы!DN34</f>
        <v>230850.15411999999</v>
      </c>
      <c r="V36" s="38">
        <f>[1]РаЗделы!DO34</f>
        <v>124359.05862</v>
      </c>
      <c r="W36" s="38">
        <f>[1]РаЗделы!DP34</f>
        <v>51451.92396</v>
      </c>
      <c r="X36" s="38">
        <f>[1]РаЗделы!DQ34</f>
        <v>31089.02519</v>
      </c>
      <c r="Y36" s="38">
        <f>[1]РаЗделы!DR34</f>
        <v>3708.509</v>
      </c>
      <c r="Z36" s="38">
        <f>[1]РаЗделы!DS34</f>
        <v>2861.2384999999999</v>
      </c>
      <c r="AA36" s="38">
        <f>[1]РаЗделы!DT34</f>
        <v>0</v>
      </c>
      <c r="AB36" s="38">
        <f>[1]РаЗделы!DU34</f>
        <v>0</v>
      </c>
      <c r="AC36" s="38">
        <f>[1]РаЗделы!DV34</f>
        <v>0</v>
      </c>
      <c r="AD36" s="38">
        <f>[1]РаЗделы!DW34</f>
        <v>0</v>
      </c>
      <c r="AE36" s="38">
        <f t="shared" si="1"/>
        <v>3395899.43328</v>
      </c>
      <c r="AF36" s="38">
        <f t="shared" si="1"/>
        <v>1467836.6897699998</v>
      </c>
    </row>
    <row r="37" spans="1:32">
      <c r="A37" s="27">
        <v>4</v>
      </c>
      <c r="B37" s="29" t="s">
        <v>50</v>
      </c>
      <c r="C37" s="38">
        <f>[1]РаЗделы!CV35</f>
        <v>44506.665120000005</v>
      </c>
      <c r="D37" s="38">
        <f>[1]РаЗделы!CW35</f>
        <v>23457.01455</v>
      </c>
      <c r="E37" s="38">
        <f>[1]РаЗделы!CX35</f>
        <v>0</v>
      </c>
      <c r="F37" s="38">
        <f>[1]РаЗделы!CY35</f>
        <v>0</v>
      </c>
      <c r="G37" s="38">
        <f>[1]РаЗделы!CZ35</f>
        <v>11826.023999999999</v>
      </c>
      <c r="H37" s="38">
        <f>[1]РаЗделы!DA35</f>
        <v>5586.8061500000003</v>
      </c>
      <c r="I37" s="38">
        <f>[1]РаЗделы!DB35</f>
        <v>5746.9974499999998</v>
      </c>
      <c r="J37" s="38">
        <f>[1]РаЗделы!DC35</f>
        <v>708.46973000000003</v>
      </c>
      <c r="K37" s="38">
        <f>[1]РаЗделы!DD35</f>
        <v>94891.538549999997</v>
      </c>
      <c r="L37" s="38">
        <f>[1]РаЗделы!DE35</f>
        <v>80928.037650000013</v>
      </c>
      <c r="M37" s="38">
        <f>[1]РаЗделы!DF35</f>
        <v>0</v>
      </c>
      <c r="N37" s="38">
        <f>[1]РаЗделы!DG35</f>
        <v>0</v>
      </c>
      <c r="O37" s="38">
        <f>[1]РаЗделы!DH35</f>
        <v>351655.79599999997</v>
      </c>
      <c r="P37" s="38">
        <f>[1]РаЗделы!DI35</f>
        <v>202518.83095999999</v>
      </c>
      <c r="Q37" s="38">
        <f>[1]РаЗделы!DJ35</f>
        <v>5501.7730000000001</v>
      </c>
      <c r="R37" s="38">
        <f>[1]РаЗделы!DK35</f>
        <v>2965.2740299999996</v>
      </c>
      <c r="S37" s="38">
        <f>[1]РаЗделы!DL35</f>
        <v>862.19600000000003</v>
      </c>
      <c r="T37" s="38">
        <f>[1]РаЗделы!DM35</f>
        <v>355.94799999999998</v>
      </c>
      <c r="U37" s="38">
        <f>[1]РаЗделы!DN35</f>
        <v>34913.538</v>
      </c>
      <c r="V37" s="38">
        <f>[1]РаЗделы!DO35</f>
        <v>11627.32302</v>
      </c>
      <c r="W37" s="38">
        <f>[1]РаЗделы!DP35</f>
        <v>0</v>
      </c>
      <c r="X37" s="38">
        <f>[1]РаЗделы!DQ35</f>
        <v>0</v>
      </c>
      <c r="Y37" s="38">
        <f>[1]РаЗделы!DR35</f>
        <v>1686.16</v>
      </c>
      <c r="Z37" s="38">
        <f>[1]РаЗделы!DS35</f>
        <v>782.97306000000003</v>
      </c>
      <c r="AA37" s="38">
        <f>[1]РаЗделы!DT35</f>
        <v>10</v>
      </c>
      <c r="AB37" s="38">
        <f>[1]РаЗделы!DU35</f>
        <v>0</v>
      </c>
      <c r="AC37" s="38">
        <f>[1]РаЗделы!DV35</f>
        <v>0</v>
      </c>
      <c r="AD37" s="38">
        <f>[1]РаЗделы!DW35</f>
        <v>0</v>
      </c>
      <c r="AE37" s="38">
        <f t="shared" si="1"/>
        <v>551600.68811999995</v>
      </c>
      <c r="AF37" s="38">
        <f t="shared" si="1"/>
        <v>328930.67714999994</v>
      </c>
    </row>
    <row r="38" spans="1:32">
      <c r="A38" s="27">
        <v>5</v>
      </c>
      <c r="B38" s="29" t="s">
        <v>51</v>
      </c>
      <c r="C38" s="38">
        <f>[1]РаЗделы!CV36</f>
        <v>67743.644569999989</v>
      </c>
      <c r="D38" s="38">
        <f>[1]РаЗделы!CW36</f>
        <v>37661.206210000004</v>
      </c>
      <c r="E38" s="38">
        <f>[1]РаЗделы!CX36</f>
        <v>0</v>
      </c>
      <c r="F38" s="38">
        <f>[1]РаЗделы!CY36</f>
        <v>0</v>
      </c>
      <c r="G38" s="38">
        <f>[1]РаЗделы!CZ36</f>
        <v>5799.4290000000001</v>
      </c>
      <c r="H38" s="38">
        <f>[1]РаЗделы!DA36</f>
        <v>2755.4168300000001</v>
      </c>
      <c r="I38" s="38">
        <f>[1]РаЗделы!DB36</f>
        <v>42490.256009999997</v>
      </c>
      <c r="J38" s="38">
        <f>[1]РаЗделы!DC36</f>
        <v>3226.0733500000001</v>
      </c>
      <c r="K38" s="38">
        <f>[1]РаЗделы!DD36</f>
        <v>117780.88881</v>
      </c>
      <c r="L38" s="38">
        <f>[1]РаЗделы!DE36</f>
        <v>11228.18448</v>
      </c>
      <c r="M38" s="38">
        <f>[1]РаЗделы!DF36</f>
        <v>2049.779</v>
      </c>
      <c r="N38" s="38">
        <f>[1]РаЗделы!DG36</f>
        <v>511.5</v>
      </c>
      <c r="O38" s="38">
        <f>[1]РаЗделы!DH36</f>
        <v>349274.84844999999</v>
      </c>
      <c r="P38" s="38">
        <f>[1]РаЗделы!DI36</f>
        <v>198086.26629</v>
      </c>
      <c r="Q38" s="38">
        <f>[1]РаЗделы!DJ36</f>
        <v>35089.044999999998</v>
      </c>
      <c r="R38" s="38">
        <f>[1]РаЗделы!DK36</f>
        <v>20322.952880000001</v>
      </c>
      <c r="S38" s="38">
        <f>[1]РаЗделы!DL36</f>
        <v>1420.019</v>
      </c>
      <c r="T38" s="38">
        <f>[1]РаЗделы!DM36</f>
        <v>577.86599999999999</v>
      </c>
      <c r="U38" s="38">
        <f>[1]РаЗделы!DN36</f>
        <v>22368.527999999998</v>
      </c>
      <c r="V38" s="38">
        <f>[1]РаЗделы!DO36</f>
        <v>12802.945149999998</v>
      </c>
      <c r="W38" s="38">
        <f>[1]РаЗделы!DP36</f>
        <v>249.8</v>
      </c>
      <c r="X38" s="38">
        <f>[1]РаЗделы!DQ36</f>
        <v>120.3077</v>
      </c>
      <c r="Y38" s="38">
        <f>[1]РаЗделы!DR36</f>
        <v>0</v>
      </c>
      <c r="Z38" s="38">
        <f>[1]РаЗделы!DS36</f>
        <v>0</v>
      </c>
      <c r="AA38" s="38">
        <f>[1]РаЗделы!DT36</f>
        <v>55</v>
      </c>
      <c r="AB38" s="38">
        <f>[1]РаЗделы!DU36</f>
        <v>6.4142299999999999</v>
      </c>
      <c r="AC38" s="38">
        <f>[1]РаЗделы!DV36</f>
        <v>0</v>
      </c>
      <c r="AD38" s="38">
        <f>[1]РаЗделы!DW36</f>
        <v>0</v>
      </c>
      <c r="AE38" s="38">
        <f t="shared" si="1"/>
        <v>644321.23784000007</v>
      </c>
      <c r="AF38" s="38">
        <f t="shared" si="1"/>
        <v>287299.13311999995</v>
      </c>
    </row>
    <row r="39" spans="1:32" s="34" customFormat="1">
      <c r="A39" s="32"/>
      <c r="B39" s="33" t="s">
        <v>121</v>
      </c>
      <c r="C39" s="39">
        <f>SUM(C34:C38)</f>
        <v>2082459.0521400003</v>
      </c>
      <c r="D39" s="39">
        <f t="shared" ref="D39:AF39" si="2">SUM(D34:D38)</f>
        <v>1058264.7396399998</v>
      </c>
      <c r="E39" s="39">
        <f t="shared" si="2"/>
        <v>0</v>
      </c>
      <c r="F39" s="39">
        <f t="shared" si="2"/>
        <v>0</v>
      </c>
      <c r="G39" s="39">
        <f t="shared" si="2"/>
        <v>266983.26824</v>
      </c>
      <c r="H39" s="39">
        <f t="shared" si="2"/>
        <v>132898.24023</v>
      </c>
      <c r="I39" s="39">
        <f t="shared" si="2"/>
        <v>2286355.3309400002</v>
      </c>
      <c r="J39" s="39">
        <f t="shared" si="2"/>
        <v>941642.69930999994</v>
      </c>
      <c r="K39" s="39">
        <f t="shared" si="2"/>
        <v>3518582.8516800003</v>
      </c>
      <c r="L39" s="39">
        <f t="shared" si="2"/>
        <v>1187830.75872</v>
      </c>
      <c r="M39" s="39">
        <f t="shared" si="2"/>
        <v>42736.165000000001</v>
      </c>
      <c r="N39" s="39">
        <f t="shared" si="2"/>
        <v>602.52</v>
      </c>
      <c r="O39" s="39">
        <f t="shared" si="2"/>
        <v>14497894.127729999</v>
      </c>
      <c r="P39" s="39">
        <f t="shared" si="2"/>
        <v>8498354.0969999991</v>
      </c>
      <c r="Q39" s="39">
        <f t="shared" si="2"/>
        <v>850516.28433000005</v>
      </c>
      <c r="R39" s="39">
        <f t="shared" si="2"/>
        <v>452887.87157000002</v>
      </c>
      <c r="S39" s="39">
        <f t="shared" si="2"/>
        <v>24119.166000000001</v>
      </c>
      <c r="T39" s="39">
        <f t="shared" si="2"/>
        <v>9619.4214200000006</v>
      </c>
      <c r="U39" s="39">
        <f t="shared" si="2"/>
        <v>2649610.2583900001</v>
      </c>
      <c r="V39" s="39">
        <f t="shared" si="2"/>
        <v>1413154.5386500002</v>
      </c>
      <c r="W39" s="39">
        <f t="shared" si="2"/>
        <v>569434.25204000005</v>
      </c>
      <c r="X39" s="39">
        <f t="shared" si="2"/>
        <v>297905.75825000001</v>
      </c>
      <c r="Y39" s="39">
        <f t="shared" si="2"/>
        <v>33932.505000000005</v>
      </c>
      <c r="Z39" s="39">
        <f t="shared" si="2"/>
        <v>20912.23677</v>
      </c>
      <c r="AA39" s="39">
        <f t="shared" si="2"/>
        <v>553466.83843</v>
      </c>
      <c r="AB39" s="39">
        <f t="shared" si="2"/>
        <v>126038.27080999999</v>
      </c>
      <c r="AC39" s="39">
        <f t="shared" si="2"/>
        <v>0</v>
      </c>
      <c r="AD39" s="39">
        <f t="shared" si="2"/>
        <v>0</v>
      </c>
      <c r="AE39" s="39">
        <f>SUM(AE34:AE38)</f>
        <v>27376090.099920001</v>
      </c>
      <c r="AF39" s="39">
        <f t="shared" si="2"/>
        <v>14140111.152369998</v>
      </c>
    </row>
    <row r="40" spans="1:32" s="24" customFormat="1" ht="14.25">
      <c r="A40" s="30"/>
      <c r="B40" s="31" t="s">
        <v>123</v>
      </c>
      <c r="C40" s="39">
        <f>[1]РаЗделы!CV352</f>
        <v>1992774.529099999</v>
      </c>
      <c r="D40" s="39">
        <f>[1]РаЗделы!CW352</f>
        <v>780492.07267999975</v>
      </c>
      <c r="E40" s="39">
        <f>[1]РаЗделы!CX352</f>
        <v>57083.431999999957</v>
      </c>
      <c r="F40" s="39">
        <f>[1]РаЗделы!CY352</f>
        <v>30243.586570000047</v>
      </c>
      <c r="G40" s="39">
        <f>[1]РаЗделы!CZ352</f>
        <v>21884.079780000007</v>
      </c>
      <c r="H40" s="39">
        <f>[1]РаЗделы!DA352</f>
        <v>6548.784319999997</v>
      </c>
      <c r="I40" s="39">
        <f>[1]РаЗделы!DB352</f>
        <v>651082.74686999933</v>
      </c>
      <c r="J40" s="39">
        <f>[1]РаЗделы!DC352</f>
        <v>110640.31519000007</v>
      </c>
      <c r="K40" s="39">
        <f>[1]РаЗделы!DD352</f>
        <v>1157920.61314</v>
      </c>
      <c r="L40" s="39">
        <f>[1]РаЗделы!DE352</f>
        <v>397777.46404999989</v>
      </c>
      <c r="M40" s="39">
        <f>[1]РаЗделы!DF352</f>
        <v>714.6</v>
      </c>
      <c r="N40" s="39">
        <f>[1]РаЗделы!DG352</f>
        <v>0</v>
      </c>
      <c r="O40" s="39">
        <f>[1]РаЗделы!DH352</f>
        <v>1502.7399999999998</v>
      </c>
      <c r="P40" s="39">
        <f>[1]РаЗделы!DI352</f>
        <v>560.4848199999999</v>
      </c>
      <c r="Q40" s="39">
        <f>[1]РаЗделы!DJ352</f>
        <v>53231.648069999996</v>
      </c>
      <c r="R40" s="39">
        <f>[1]РаЗделы!DK352</f>
        <v>25825.724310000001</v>
      </c>
      <c r="S40" s="39">
        <f>[1]РаЗделы!DL352</f>
        <v>0</v>
      </c>
      <c r="T40" s="39">
        <f>[1]РаЗделы!DM352</f>
        <v>0</v>
      </c>
      <c r="U40" s="39">
        <f>[1]РаЗделы!DN352</f>
        <v>116662.64813999996</v>
      </c>
      <c r="V40" s="39">
        <f>[1]РаЗделы!DO352</f>
        <v>70904.456339999975</v>
      </c>
      <c r="W40" s="39">
        <f>[1]РаЗделы!DP352</f>
        <v>30356.560799999999</v>
      </c>
      <c r="X40" s="39">
        <f>[1]РаЗделы!DQ352</f>
        <v>4877.4220600000008</v>
      </c>
      <c r="Y40" s="39">
        <f>[1]РаЗделы!DR352</f>
        <v>218</v>
      </c>
      <c r="Z40" s="39">
        <f>[1]РаЗделы!DS352</f>
        <v>37.368000000000002</v>
      </c>
      <c r="AA40" s="39">
        <f>[1]РаЗделы!DT352</f>
        <v>3.6459900000000003</v>
      </c>
      <c r="AB40" s="39">
        <f>[1]РаЗделы!DU352</f>
        <v>0</v>
      </c>
      <c r="AC40" s="39">
        <f>[1]РаЗделы!DV352</f>
        <v>728.23165000000006</v>
      </c>
      <c r="AD40" s="39">
        <f>[1]РаЗделы!DW352</f>
        <v>697.79486000000009</v>
      </c>
      <c r="AE40" s="39">
        <f>[1]РаЗделы!DX352</f>
        <v>4084163.4755399995</v>
      </c>
      <c r="AF40" s="39">
        <f>[1]РаЗделы!DY352</f>
        <v>1428605.4732000008</v>
      </c>
    </row>
    <row r="41" spans="1:32" s="34" customFormat="1" ht="28.5">
      <c r="A41" s="32"/>
      <c r="B41" s="33" t="s">
        <v>115</v>
      </c>
      <c r="C41" s="39">
        <f>C33+C39+C40</f>
        <v>6753308.3996599987</v>
      </c>
      <c r="D41" s="39">
        <f t="shared" ref="D41:AD41" si="3">D33+D39+D40</f>
        <v>3063797.5672899997</v>
      </c>
      <c r="E41" s="39">
        <f t="shared" si="3"/>
        <v>57083.431999999957</v>
      </c>
      <c r="F41" s="39">
        <f t="shared" si="3"/>
        <v>30243.586570000047</v>
      </c>
      <c r="G41" s="39">
        <f t="shared" si="3"/>
        <v>461658.19024000003</v>
      </c>
      <c r="H41" s="39">
        <f t="shared" si="3"/>
        <v>227564.85321</v>
      </c>
      <c r="I41" s="39">
        <f t="shared" si="3"/>
        <v>4570449.32137</v>
      </c>
      <c r="J41" s="39">
        <f t="shared" si="3"/>
        <v>1381370.6796599999</v>
      </c>
      <c r="K41" s="39">
        <f t="shared" si="3"/>
        <v>5462998.7311000004</v>
      </c>
      <c r="L41" s="39">
        <f t="shared" si="3"/>
        <v>1669774.1906499998</v>
      </c>
      <c r="M41" s="39">
        <f t="shared" si="3"/>
        <v>127872.91693000001</v>
      </c>
      <c r="N41" s="39">
        <f t="shared" si="3"/>
        <v>611.77</v>
      </c>
      <c r="O41" s="39">
        <f t="shared" si="3"/>
        <v>28408832.861109991</v>
      </c>
      <c r="P41" s="39">
        <f t="shared" si="3"/>
        <v>16158514.446570002</v>
      </c>
      <c r="Q41" s="39">
        <f t="shared" si="3"/>
        <v>2407938.3813300002</v>
      </c>
      <c r="R41" s="39">
        <f t="shared" si="3"/>
        <v>1257515.29901</v>
      </c>
      <c r="S41" s="39">
        <f t="shared" si="3"/>
        <v>48863.944000000003</v>
      </c>
      <c r="T41" s="39">
        <f t="shared" si="3"/>
        <v>18005.057570000001</v>
      </c>
      <c r="U41" s="39">
        <f t="shared" si="3"/>
        <v>3928166.1230100002</v>
      </c>
      <c r="V41" s="39">
        <f t="shared" si="3"/>
        <v>1998002.5143000002</v>
      </c>
      <c r="W41" s="39">
        <f t="shared" si="3"/>
        <v>788903.71804000007</v>
      </c>
      <c r="X41" s="39">
        <f t="shared" si="3"/>
        <v>404425.87103000004</v>
      </c>
      <c r="Y41" s="39">
        <f t="shared" si="3"/>
        <v>37909.594000000005</v>
      </c>
      <c r="Z41" s="39">
        <f t="shared" si="3"/>
        <v>22782.61897</v>
      </c>
      <c r="AA41" s="39">
        <f t="shared" si="3"/>
        <v>553471.98441999999</v>
      </c>
      <c r="AB41" s="39">
        <f t="shared" si="3"/>
        <v>126038.27080999999</v>
      </c>
      <c r="AC41" s="39">
        <f t="shared" si="3"/>
        <v>316847.97965000005</v>
      </c>
      <c r="AD41" s="39">
        <f t="shared" si="3"/>
        <v>188036.98583999995</v>
      </c>
      <c r="AE41" s="39">
        <f>AE33+AE39+AE40</f>
        <v>53924305.576859996</v>
      </c>
      <c r="AF41" s="39">
        <f>AF33+AF39+AF40</f>
        <v>26546683.711479999</v>
      </c>
    </row>
    <row r="42" spans="1:32" s="34" customFormat="1"/>
    <row r="43" spans="1:32">
      <c r="AE43" s="40"/>
      <c r="AF43" s="40"/>
    </row>
    <row r="44" spans="1:32">
      <c r="AE44" s="36"/>
      <c r="AF44" s="36"/>
    </row>
    <row r="45" spans="1:32">
      <c r="AE45" s="36"/>
      <c r="AF45" s="36"/>
    </row>
    <row r="46" spans="1:32">
      <c r="AE46" s="36"/>
      <c r="AF46" s="36"/>
    </row>
    <row r="47" spans="1:32">
      <c r="AE47" s="35"/>
      <c r="AF47" s="35"/>
    </row>
  </sheetData>
  <mergeCells count="37">
    <mergeCell ref="A3:A4"/>
    <mergeCell ref="C1:AD1"/>
    <mergeCell ref="C2:D2"/>
    <mergeCell ref="E2:F2"/>
    <mergeCell ref="G2:H2"/>
    <mergeCell ref="K2:L2"/>
    <mergeCell ref="B3:B4"/>
    <mergeCell ref="C3:D3"/>
    <mergeCell ref="E3:F3"/>
    <mergeCell ref="G3:H3"/>
    <mergeCell ref="K3:L3"/>
    <mergeCell ref="AS2:AT2"/>
    <mergeCell ref="AU2:AV2"/>
    <mergeCell ref="AW2:AX2"/>
    <mergeCell ref="BI2:BJ2"/>
    <mergeCell ref="BK2:BL2"/>
    <mergeCell ref="AY2:AZ2"/>
    <mergeCell ref="BA2:BB2"/>
    <mergeCell ref="BC2:BD2"/>
    <mergeCell ref="BE2:BF2"/>
    <mergeCell ref="BG2:BH2"/>
    <mergeCell ref="AK2:AL2"/>
    <mergeCell ref="I3:J3"/>
    <mergeCell ref="AE3:AF3"/>
    <mergeCell ref="AO2:AP2"/>
    <mergeCell ref="AQ2:AR2"/>
    <mergeCell ref="AM2:AN2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I2:AJ2"/>
  </mergeCells>
  <pageMargins left="0.2" right="0.2" top="0.59055118110236227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DB40"/>
  <sheetViews>
    <sheetView topLeftCell="C1" workbookViewId="0">
      <selection activeCell="CG48" sqref="CG48"/>
    </sheetView>
  </sheetViews>
  <sheetFormatPr defaultRowHeight="15"/>
  <cols>
    <col min="1" max="1" width="1" customWidth="1"/>
    <col min="2" max="2" width="27.7109375" customWidth="1"/>
    <col min="3" max="3" width="17.5703125" customWidth="1"/>
    <col min="4" max="20" width="16.140625" hidden="1" customWidth="1"/>
    <col min="21" max="21" width="16.140625" customWidth="1"/>
    <col min="22" max="25" width="16.140625" hidden="1" customWidth="1"/>
    <col min="26" max="26" width="16.140625" customWidth="1"/>
    <col min="27" max="32" width="16.140625" hidden="1" customWidth="1"/>
    <col min="33" max="33" width="16.140625" customWidth="1"/>
    <col min="34" max="47" width="16.140625" hidden="1" customWidth="1"/>
    <col min="48" max="48" width="16.140625" customWidth="1"/>
    <col min="49" max="56" width="16.140625" hidden="1" customWidth="1"/>
    <col min="57" max="57" width="16.140625" customWidth="1"/>
    <col min="58" max="61" width="16.140625" hidden="1" customWidth="1"/>
    <col min="62" max="62" width="16.140625" customWidth="1"/>
    <col min="63" max="70" width="16.140625" hidden="1" customWidth="1"/>
    <col min="71" max="71" width="16.140625" customWidth="1"/>
    <col min="72" max="75" width="16.140625" hidden="1" customWidth="1"/>
    <col min="76" max="76" width="16.140625" customWidth="1"/>
    <col min="77" max="84" width="16.140625" hidden="1" customWidth="1"/>
    <col min="85" max="85" width="16.140625" customWidth="1"/>
    <col min="86" max="93" width="16.140625" hidden="1" customWidth="1"/>
    <col min="94" max="94" width="16.140625" customWidth="1"/>
    <col min="95" max="96" width="16.140625" hidden="1" customWidth="1"/>
    <col min="97" max="97" width="16.140625" customWidth="1"/>
    <col min="98" max="99" width="16.140625" hidden="1" customWidth="1"/>
    <col min="100" max="100" width="16.140625" customWidth="1"/>
    <col min="101" max="103" width="16.140625" hidden="1" customWidth="1"/>
    <col min="104" max="104" width="0" hidden="1" customWidth="1"/>
    <col min="105" max="105" width="20.28515625" hidden="1" customWidth="1"/>
    <col min="106" max="106" width="16.140625" customWidth="1"/>
  </cols>
  <sheetData>
    <row r="1" spans="2:106" ht="63.75" customHeight="1">
      <c r="B1" s="56" t="s">
        <v>81</v>
      </c>
      <c r="C1" s="56"/>
      <c r="D1" s="56"/>
      <c r="E1" s="56"/>
      <c r="F1" s="56"/>
      <c r="G1" s="56"/>
      <c r="H1" s="56"/>
      <c r="I1" s="56"/>
      <c r="J1" s="56"/>
      <c r="K1" s="56"/>
    </row>
    <row r="2" spans="2:106" ht="39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DB2" s="13" t="s">
        <v>92</v>
      </c>
    </row>
    <row r="3" spans="2:106" s="8" customFormat="1" ht="116.25" customHeight="1">
      <c r="B3" s="57" t="s">
        <v>78</v>
      </c>
      <c r="C3" s="14" t="s">
        <v>93</v>
      </c>
      <c r="D3" s="59" t="s">
        <v>82</v>
      </c>
      <c r="E3" s="60"/>
      <c r="F3" s="59" t="s">
        <v>83</v>
      </c>
      <c r="G3" s="60"/>
      <c r="H3" s="59" t="s">
        <v>84</v>
      </c>
      <c r="I3" s="60"/>
      <c r="J3" s="59" t="s">
        <v>85</v>
      </c>
      <c r="K3" s="60"/>
      <c r="L3" s="59" t="s">
        <v>86</v>
      </c>
      <c r="M3" s="60"/>
      <c r="N3" s="59" t="s">
        <v>87</v>
      </c>
      <c r="O3" s="60"/>
      <c r="P3" s="59" t="s">
        <v>88</v>
      </c>
      <c r="Q3" s="60"/>
      <c r="R3" s="59" t="s">
        <v>89</v>
      </c>
      <c r="S3" s="60"/>
      <c r="T3" s="59"/>
      <c r="U3" s="61"/>
      <c r="V3" s="60"/>
      <c r="W3" s="59"/>
      <c r="X3" s="60"/>
      <c r="Y3" s="59"/>
      <c r="Z3" s="61"/>
      <c r="AA3" s="60"/>
      <c r="AB3" s="59"/>
      <c r="AC3" s="60"/>
      <c r="AD3" s="59"/>
      <c r="AE3" s="60"/>
      <c r="AF3" s="59"/>
      <c r="AG3" s="61"/>
      <c r="AH3" s="60"/>
      <c r="AI3" s="59"/>
      <c r="AJ3" s="60"/>
      <c r="AK3" s="59"/>
      <c r="AL3" s="60"/>
      <c r="AM3" s="59"/>
      <c r="AN3" s="60"/>
      <c r="AO3" s="59"/>
      <c r="AP3" s="60"/>
      <c r="AQ3" s="59"/>
      <c r="AR3" s="60"/>
      <c r="AS3" s="59"/>
      <c r="AT3" s="60"/>
      <c r="AU3" s="59"/>
      <c r="AV3" s="61"/>
      <c r="AW3" s="60"/>
      <c r="AX3" s="59"/>
      <c r="AY3" s="60"/>
      <c r="AZ3" s="59"/>
      <c r="BA3" s="60"/>
      <c r="BB3" s="59"/>
      <c r="BC3" s="60"/>
      <c r="BD3" s="59"/>
      <c r="BE3" s="61"/>
      <c r="BF3" s="60"/>
      <c r="BG3" s="59"/>
      <c r="BH3" s="60"/>
      <c r="BI3" s="59"/>
      <c r="BJ3" s="61"/>
      <c r="BK3" s="60"/>
      <c r="BL3" s="59"/>
      <c r="BM3" s="60"/>
      <c r="BN3" s="59"/>
      <c r="BO3" s="60"/>
      <c r="BP3" s="59"/>
      <c r="BQ3" s="60"/>
      <c r="BR3" s="59"/>
      <c r="BS3" s="61"/>
      <c r="BT3" s="60"/>
      <c r="BU3" s="59"/>
      <c r="BV3" s="60"/>
      <c r="BW3" s="59"/>
      <c r="BX3" s="61"/>
      <c r="BY3" s="60"/>
      <c r="BZ3" s="59"/>
      <c r="CA3" s="60"/>
      <c r="CB3" s="59"/>
      <c r="CC3" s="60"/>
      <c r="CD3" s="59"/>
      <c r="CE3" s="60"/>
      <c r="CF3" s="59"/>
      <c r="CG3" s="61"/>
      <c r="CH3" s="60"/>
      <c r="CI3" s="59"/>
      <c r="CJ3" s="60"/>
      <c r="CK3" s="59"/>
      <c r="CL3" s="60"/>
      <c r="CM3" s="59"/>
      <c r="CN3" s="60"/>
      <c r="CO3" s="59"/>
      <c r="CP3" s="61"/>
      <c r="CQ3" s="60"/>
      <c r="CR3" s="59"/>
      <c r="CS3" s="61"/>
      <c r="CT3" s="60"/>
      <c r="CU3" s="59"/>
      <c r="CV3" s="61"/>
      <c r="CW3" s="60"/>
      <c r="CX3" s="59" t="s">
        <v>90</v>
      </c>
      <c r="CY3" s="60"/>
      <c r="CZ3" s="7"/>
      <c r="DA3" s="62" t="s">
        <v>91</v>
      </c>
      <c r="DB3" s="62"/>
    </row>
    <row r="4" spans="2:106" s="8" customFormat="1" ht="114.75">
      <c r="B4" s="58"/>
      <c r="C4" s="20" t="s">
        <v>94</v>
      </c>
      <c r="D4" s="18" t="s">
        <v>79</v>
      </c>
      <c r="E4" s="9" t="s">
        <v>80</v>
      </c>
      <c r="F4" s="9" t="s">
        <v>79</v>
      </c>
      <c r="G4" s="9" t="s">
        <v>80</v>
      </c>
      <c r="H4" s="9" t="s">
        <v>79</v>
      </c>
      <c r="I4" s="9" t="s">
        <v>80</v>
      </c>
      <c r="J4" s="9" t="s">
        <v>79</v>
      </c>
      <c r="K4" s="9" t="s">
        <v>80</v>
      </c>
      <c r="L4" s="9" t="s">
        <v>79</v>
      </c>
      <c r="M4" s="9" t="s">
        <v>80</v>
      </c>
      <c r="N4" s="9" t="s">
        <v>79</v>
      </c>
      <c r="O4" s="9" t="s">
        <v>80</v>
      </c>
      <c r="P4" s="9" t="s">
        <v>79</v>
      </c>
      <c r="Q4" s="9" t="s">
        <v>80</v>
      </c>
      <c r="R4" s="9" t="s">
        <v>79</v>
      </c>
      <c r="S4" s="9" t="s">
        <v>80</v>
      </c>
      <c r="T4" s="9" t="s">
        <v>79</v>
      </c>
      <c r="U4" s="16" t="s">
        <v>95</v>
      </c>
      <c r="V4" s="16" t="s">
        <v>80</v>
      </c>
      <c r="W4" s="16" t="s">
        <v>79</v>
      </c>
      <c r="X4" s="16" t="s">
        <v>80</v>
      </c>
      <c r="Y4" s="16" t="s">
        <v>79</v>
      </c>
      <c r="Z4" s="16" t="s">
        <v>96</v>
      </c>
      <c r="AA4" s="16" t="s">
        <v>80</v>
      </c>
      <c r="AB4" s="16" t="s">
        <v>79</v>
      </c>
      <c r="AC4" s="16" t="s">
        <v>80</v>
      </c>
      <c r="AD4" s="16" t="s">
        <v>79</v>
      </c>
      <c r="AE4" s="16" t="s">
        <v>80</v>
      </c>
      <c r="AF4" s="16" t="s">
        <v>79</v>
      </c>
      <c r="AG4" s="16" t="s">
        <v>97</v>
      </c>
      <c r="AH4" s="16" t="s">
        <v>80</v>
      </c>
      <c r="AI4" s="16" t="s">
        <v>79</v>
      </c>
      <c r="AJ4" s="16" t="s">
        <v>80</v>
      </c>
      <c r="AK4" s="16" t="s">
        <v>79</v>
      </c>
      <c r="AL4" s="16" t="s">
        <v>80</v>
      </c>
      <c r="AM4" s="16" t="s">
        <v>79</v>
      </c>
      <c r="AN4" s="16" t="s">
        <v>80</v>
      </c>
      <c r="AO4" s="16" t="s">
        <v>79</v>
      </c>
      <c r="AP4" s="16" t="s">
        <v>80</v>
      </c>
      <c r="AQ4" s="16" t="s">
        <v>79</v>
      </c>
      <c r="AR4" s="16" t="s">
        <v>80</v>
      </c>
      <c r="AS4" s="16" t="s">
        <v>79</v>
      </c>
      <c r="AT4" s="16" t="s">
        <v>80</v>
      </c>
      <c r="AU4" s="16" t="s">
        <v>79</v>
      </c>
      <c r="AV4" s="16" t="s">
        <v>98</v>
      </c>
      <c r="AW4" s="16" t="s">
        <v>80</v>
      </c>
      <c r="AX4" s="16" t="s">
        <v>79</v>
      </c>
      <c r="AY4" s="16" t="s">
        <v>80</v>
      </c>
      <c r="AZ4" s="16" t="s">
        <v>79</v>
      </c>
      <c r="BA4" s="16" t="s">
        <v>80</v>
      </c>
      <c r="BB4" s="16" t="s">
        <v>79</v>
      </c>
      <c r="BC4" s="16" t="s">
        <v>80</v>
      </c>
      <c r="BD4" s="16" t="s">
        <v>79</v>
      </c>
      <c r="BE4" s="16" t="s">
        <v>99</v>
      </c>
      <c r="BF4" s="16" t="s">
        <v>80</v>
      </c>
      <c r="BG4" s="16" t="s">
        <v>79</v>
      </c>
      <c r="BH4" s="16" t="s">
        <v>80</v>
      </c>
      <c r="BI4" s="16" t="s">
        <v>79</v>
      </c>
      <c r="BJ4" s="16" t="s">
        <v>100</v>
      </c>
      <c r="BK4" s="16" t="s">
        <v>80</v>
      </c>
      <c r="BL4" s="16" t="s">
        <v>79</v>
      </c>
      <c r="BM4" s="16" t="s">
        <v>80</v>
      </c>
      <c r="BN4" s="16" t="s">
        <v>79</v>
      </c>
      <c r="BO4" s="16" t="s">
        <v>80</v>
      </c>
      <c r="BP4" s="16" t="s">
        <v>79</v>
      </c>
      <c r="BQ4" s="16" t="s">
        <v>80</v>
      </c>
      <c r="BR4" s="16" t="s">
        <v>79</v>
      </c>
      <c r="BS4" s="16" t="s">
        <v>101</v>
      </c>
      <c r="BT4" s="16" t="s">
        <v>80</v>
      </c>
      <c r="BU4" s="16" t="s">
        <v>79</v>
      </c>
      <c r="BV4" s="16" t="s">
        <v>80</v>
      </c>
      <c r="BW4" s="16" t="s">
        <v>79</v>
      </c>
      <c r="BX4" s="16" t="s">
        <v>102</v>
      </c>
      <c r="BY4" s="16" t="s">
        <v>80</v>
      </c>
      <c r="BZ4" s="16" t="s">
        <v>79</v>
      </c>
      <c r="CA4" s="16" t="s">
        <v>80</v>
      </c>
      <c r="CB4" s="16" t="s">
        <v>79</v>
      </c>
      <c r="CC4" s="16" t="s">
        <v>80</v>
      </c>
      <c r="CD4" s="16" t="s">
        <v>79</v>
      </c>
      <c r="CE4" s="16" t="s">
        <v>80</v>
      </c>
      <c r="CF4" s="16" t="s">
        <v>79</v>
      </c>
      <c r="CG4" s="16" t="s">
        <v>103</v>
      </c>
      <c r="CH4" s="16" t="s">
        <v>80</v>
      </c>
      <c r="CI4" s="16" t="s">
        <v>79</v>
      </c>
      <c r="CJ4" s="16" t="s">
        <v>80</v>
      </c>
      <c r="CK4" s="16" t="s">
        <v>79</v>
      </c>
      <c r="CL4" s="16" t="s">
        <v>80</v>
      </c>
      <c r="CM4" s="16" t="s">
        <v>79</v>
      </c>
      <c r="CN4" s="16" t="s">
        <v>80</v>
      </c>
      <c r="CO4" s="16" t="s">
        <v>79</v>
      </c>
      <c r="CP4" s="16" t="s">
        <v>104</v>
      </c>
      <c r="CQ4" s="16" t="s">
        <v>80</v>
      </c>
      <c r="CR4" s="16" t="s">
        <v>79</v>
      </c>
      <c r="CS4" s="16" t="s">
        <v>105</v>
      </c>
      <c r="CT4" s="16" t="s">
        <v>80</v>
      </c>
      <c r="CU4" s="16" t="s">
        <v>79</v>
      </c>
      <c r="CV4" s="16" t="s">
        <v>106</v>
      </c>
      <c r="CW4" s="9" t="s">
        <v>80</v>
      </c>
      <c r="CX4" s="9" t="s">
        <v>79</v>
      </c>
      <c r="CY4" s="9" t="s">
        <v>80</v>
      </c>
      <c r="CZ4" s="7"/>
      <c r="DA4" s="10" t="s">
        <v>79</v>
      </c>
      <c r="DB4" s="10" t="s">
        <v>80</v>
      </c>
    </row>
    <row r="5" spans="2:106" hidden="1">
      <c r="B5" s="2" t="s">
        <v>44</v>
      </c>
      <c r="C5" s="19"/>
      <c r="D5" s="3">
        <v>6508589</v>
      </c>
      <c r="E5" s="3">
        <v>3125862.59</v>
      </c>
      <c r="F5" s="3">
        <v>990000</v>
      </c>
      <c r="G5" s="3">
        <v>477909.22</v>
      </c>
      <c r="H5" s="3">
        <v>24665582.390000001</v>
      </c>
      <c r="I5" s="3">
        <v>13868711.99</v>
      </c>
      <c r="J5" s="4"/>
      <c r="K5" s="4"/>
      <c r="L5" s="3">
        <v>3100000</v>
      </c>
      <c r="M5" s="3">
        <v>1611181.81</v>
      </c>
      <c r="N5" s="3">
        <v>313019</v>
      </c>
      <c r="O5" s="3">
        <v>63019</v>
      </c>
      <c r="P5" s="3">
        <v>7221241</v>
      </c>
      <c r="Q5" s="3">
        <v>0</v>
      </c>
      <c r="R5" s="3">
        <v>10648062.16</v>
      </c>
      <c r="S5" s="3">
        <v>5537871.71</v>
      </c>
      <c r="T5" s="3">
        <v>872466</v>
      </c>
      <c r="U5" s="3"/>
      <c r="V5" s="3">
        <v>386575.07</v>
      </c>
      <c r="W5" s="4"/>
      <c r="X5" s="4"/>
      <c r="Y5" s="3">
        <v>1651000</v>
      </c>
      <c r="Z5" s="3"/>
      <c r="AA5" s="3">
        <v>738090.06</v>
      </c>
      <c r="AB5" s="3">
        <v>18305</v>
      </c>
      <c r="AC5" s="3">
        <v>0</v>
      </c>
      <c r="AD5" s="3">
        <v>97600</v>
      </c>
      <c r="AE5" s="3">
        <v>2759</v>
      </c>
      <c r="AF5" s="4"/>
      <c r="AG5" s="4"/>
      <c r="AH5" s="4"/>
      <c r="AI5" s="4"/>
      <c r="AJ5" s="4"/>
      <c r="AK5" s="4"/>
      <c r="AL5" s="4"/>
      <c r="AM5" s="3">
        <v>500000</v>
      </c>
      <c r="AN5" s="3">
        <v>279666</v>
      </c>
      <c r="AO5" s="3">
        <v>10115528.710000001</v>
      </c>
      <c r="AP5" s="3">
        <v>337848.88</v>
      </c>
      <c r="AQ5" s="4"/>
      <c r="AR5" s="4"/>
      <c r="AS5" s="3">
        <v>2998185</v>
      </c>
      <c r="AT5" s="3">
        <v>14000</v>
      </c>
      <c r="AU5" s="4"/>
      <c r="AV5" s="4"/>
      <c r="AW5" s="4"/>
      <c r="AX5" s="3">
        <v>4662204</v>
      </c>
      <c r="AY5" s="3">
        <v>952136.68</v>
      </c>
      <c r="AZ5" s="3">
        <v>4926243.7</v>
      </c>
      <c r="BA5" s="3">
        <v>1956212.99</v>
      </c>
      <c r="BB5" s="4"/>
      <c r="BC5" s="4"/>
      <c r="BD5" s="4"/>
      <c r="BE5" s="4"/>
      <c r="BF5" s="4"/>
      <c r="BG5" s="4"/>
      <c r="BH5" s="4"/>
      <c r="BI5" s="3">
        <v>30354002</v>
      </c>
      <c r="BJ5" s="3"/>
      <c r="BK5" s="3">
        <v>14841829.5</v>
      </c>
      <c r="BL5" s="3">
        <v>204845197</v>
      </c>
      <c r="BM5" s="3">
        <v>104167801.01000001</v>
      </c>
      <c r="BN5" s="3">
        <v>5049253</v>
      </c>
      <c r="BO5" s="3">
        <v>1609693.41</v>
      </c>
      <c r="BP5" s="3">
        <v>5570426</v>
      </c>
      <c r="BQ5" s="3">
        <v>2572002.66</v>
      </c>
      <c r="BR5" s="3">
        <v>24295477.469999999</v>
      </c>
      <c r="BS5" s="3"/>
      <c r="BT5" s="3">
        <v>10472091.18</v>
      </c>
      <c r="BU5" s="3">
        <v>2132976</v>
      </c>
      <c r="BV5" s="3">
        <v>1197188.99</v>
      </c>
      <c r="BW5" s="3">
        <v>265800</v>
      </c>
      <c r="BX5" s="3"/>
      <c r="BY5" s="3">
        <v>103705.94</v>
      </c>
      <c r="BZ5" s="3">
        <v>27549553</v>
      </c>
      <c r="CA5" s="3">
        <v>16647016.029999999</v>
      </c>
      <c r="CB5" s="3">
        <v>4076215</v>
      </c>
      <c r="CC5" s="3">
        <v>1699162.14</v>
      </c>
      <c r="CD5" s="3">
        <v>1243000</v>
      </c>
      <c r="CE5" s="3">
        <v>615696.28</v>
      </c>
      <c r="CF5" s="4"/>
      <c r="CG5" s="4"/>
      <c r="CH5" s="4"/>
      <c r="CI5" s="3">
        <v>436435</v>
      </c>
      <c r="CJ5" s="3">
        <v>109599.1</v>
      </c>
      <c r="CK5" s="4"/>
      <c r="CL5" s="4"/>
      <c r="CM5" s="4"/>
      <c r="CN5" s="4"/>
      <c r="CO5" s="4"/>
      <c r="CP5" s="4"/>
      <c r="CQ5" s="4"/>
      <c r="CR5" s="3">
        <v>100000</v>
      </c>
      <c r="CS5" s="3"/>
      <c r="CT5" s="3">
        <v>459.6</v>
      </c>
      <c r="CU5" s="3">
        <v>0</v>
      </c>
      <c r="CV5" s="3"/>
      <c r="CW5" s="3">
        <v>0</v>
      </c>
      <c r="CX5" s="4"/>
      <c r="CY5" s="4"/>
      <c r="DA5" s="6">
        <f t="shared" ref="DA5:DA38" si="0">D5+F5+H5+J5+L5+N5+P5+R5+T5+W5+Y5+AB5+AD5+AF5+AI5+AK5+AM5+AO5+AQ5+AS5+AU5+AX5+AZ5+BB5+BD5+BG5+BI5+BL5+BN5+BP5+BR5+BU5+BW5+BZ5+CB5+CD5+CF5+CI5+CK5+CM5+CO5+CR5+CU5+CX5</f>
        <v>385206360.42999995</v>
      </c>
      <c r="DB5" s="6">
        <f t="shared" ref="DB5:DB37" si="1">E5+G5+I5+K5+M5+O5+Q5+S5+V5+X5+AA5+AE5+AH5+AJ5+AL5+AN5+AP5+AR5+AT5+AW5+AY5+BA5+BC5+BF5+BH5+BK5+BM5+BO5+BQ5+BT5+BV5+BY5+CA5+CC5+CE5+CH5+CJ5+CL5+CN5+CQ5+CT5+CW5+CY5</f>
        <v>183388090.83999997</v>
      </c>
    </row>
    <row r="6" spans="2:106" hidden="1">
      <c r="B6" s="2" t="s">
        <v>45</v>
      </c>
      <c r="C6" s="2"/>
      <c r="D6" s="3">
        <v>4162297</v>
      </c>
      <c r="E6" s="3">
        <v>1961591.28</v>
      </c>
      <c r="F6" s="3">
        <v>934700</v>
      </c>
      <c r="G6" s="3">
        <v>577795.94999999995</v>
      </c>
      <c r="H6" s="3">
        <v>17347998</v>
      </c>
      <c r="I6" s="3">
        <v>8834626.1099999994</v>
      </c>
      <c r="J6" s="4"/>
      <c r="K6" s="4"/>
      <c r="L6" s="3">
        <v>2898950</v>
      </c>
      <c r="M6" s="3">
        <v>1746847.12</v>
      </c>
      <c r="N6" s="3">
        <v>240000</v>
      </c>
      <c r="O6" s="4"/>
      <c r="P6" s="3">
        <v>267000</v>
      </c>
      <c r="Q6" s="4"/>
      <c r="R6" s="3">
        <v>11081539.07</v>
      </c>
      <c r="S6" s="3">
        <v>3588401.73</v>
      </c>
      <c r="T6" s="3">
        <v>436233</v>
      </c>
      <c r="U6" s="3"/>
      <c r="V6" s="3">
        <v>186126.15</v>
      </c>
      <c r="W6" s="4"/>
      <c r="X6" s="4"/>
      <c r="Y6" s="4"/>
      <c r="Z6" s="4"/>
      <c r="AA6" s="4"/>
      <c r="AB6" s="4"/>
      <c r="AC6" s="4"/>
      <c r="AD6" s="3">
        <v>15010</v>
      </c>
      <c r="AE6" s="4"/>
      <c r="AF6" s="3">
        <v>271985</v>
      </c>
      <c r="AG6" s="3"/>
      <c r="AH6" s="3">
        <v>142691.03</v>
      </c>
      <c r="AI6" s="4"/>
      <c r="AJ6" s="4"/>
      <c r="AK6" s="4"/>
      <c r="AL6" s="4"/>
      <c r="AM6" s="3">
        <v>500000</v>
      </c>
      <c r="AN6" s="3">
        <v>300000</v>
      </c>
      <c r="AO6" s="3">
        <v>17963300</v>
      </c>
      <c r="AP6" s="3">
        <v>30413.32</v>
      </c>
      <c r="AQ6" s="4"/>
      <c r="AR6" s="4"/>
      <c r="AS6" s="3">
        <v>1570000</v>
      </c>
      <c r="AT6" s="3">
        <v>40000</v>
      </c>
      <c r="AU6" s="3">
        <v>4100</v>
      </c>
      <c r="AV6" s="3"/>
      <c r="AW6" s="4"/>
      <c r="AX6" s="3">
        <v>12682596</v>
      </c>
      <c r="AY6" s="3">
        <v>262835.65999999997</v>
      </c>
      <c r="AZ6" s="3">
        <v>2671100</v>
      </c>
      <c r="BA6" s="3">
        <v>765107.38</v>
      </c>
      <c r="BB6" s="4"/>
      <c r="BC6" s="4"/>
      <c r="BD6" s="4"/>
      <c r="BE6" s="4"/>
      <c r="BF6" s="4"/>
      <c r="BG6" s="4"/>
      <c r="BH6" s="4"/>
      <c r="BI6" s="3">
        <v>16585561</v>
      </c>
      <c r="BJ6" s="3"/>
      <c r="BK6" s="3">
        <v>6872490.7999999998</v>
      </c>
      <c r="BL6" s="3">
        <v>171054381</v>
      </c>
      <c r="BM6" s="3">
        <v>80431461.629999995</v>
      </c>
      <c r="BN6" s="3">
        <v>1132083</v>
      </c>
      <c r="BO6" s="3">
        <v>761045.18</v>
      </c>
      <c r="BP6" s="3">
        <v>6742962</v>
      </c>
      <c r="BQ6" s="3">
        <v>3201571.18</v>
      </c>
      <c r="BR6" s="3">
        <v>22702415</v>
      </c>
      <c r="BS6" s="3"/>
      <c r="BT6" s="3">
        <v>10036732.439999999</v>
      </c>
      <c r="BU6" s="3">
        <v>2886776</v>
      </c>
      <c r="BV6" s="3">
        <v>1554308.74</v>
      </c>
      <c r="BW6" s="3">
        <v>326834</v>
      </c>
      <c r="BX6" s="3"/>
      <c r="BY6" s="3">
        <v>102207.83</v>
      </c>
      <c r="BZ6" s="3">
        <v>19604523</v>
      </c>
      <c r="CA6" s="3">
        <v>11606618.17</v>
      </c>
      <c r="CB6" s="3">
        <v>5633340</v>
      </c>
      <c r="CC6" s="3">
        <v>3094887.59</v>
      </c>
      <c r="CD6" s="3">
        <v>1185000</v>
      </c>
      <c r="CE6" s="3">
        <v>576606.37</v>
      </c>
      <c r="CF6" s="4"/>
      <c r="CG6" s="4"/>
      <c r="CH6" s="4"/>
      <c r="CI6" s="3">
        <v>110000</v>
      </c>
      <c r="CJ6" s="3">
        <v>57310</v>
      </c>
      <c r="CK6" s="4"/>
      <c r="CL6" s="4"/>
      <c r="CM6" s="4"/>
      <c r="CN6" s="4"/>
      <c r="CO6" s="4"/>
      <c r="CP6" s="4"/>
      <c r="CQ6" s="4"/>
      <c r="CR6" s="3">
        <v>13001</v>
      </c>
      <c r="CS6" s="3"/>
      <c r="CT6" s="3">
        <v>0</v>
      </c>
      <c r="CU6" s="3">
        <v>0</v>
      </c>
      <c r="CV6" s="3"/>
      <c r="CW6" s="3">
        <v>0</v>
      </c>
      <c r="CX6" s="4"/>
      <c r="CY6" s="4"/>
      <c r="DA6" s="6">
        <f t="shared" si="0"/>
        <v>321023684.06999999</v>
      </c>
      <c r="DB6" s="6">
        <f t="shared" si="1"/>
        <v>136731675.66</v>
      </c>
    </row>
    <row r="7" spans="2:106" hidden="1">
      <c r="B7" s="2" t="s">
        <v>47</v>
      </c>
      <c r="C7" s="2"/>
      <c r="D7" s="3">
        <v>5737445.6299999999</v>
      </c>
      <c r="E7" s="3">
        <v>2453282.1800000002</v>
      </c>
      <c r="F7" s="3">
        <v>1972000</v>
      </c>
      <c r="G7" s="3">
        <v>877634.69</v>
      </c>
      <c r="H7" s="3">
        <v>34794073.960000001</v>
      </c>
      <c r="I7" s="3">
        <v>16589780.710000001</v>
      </c>
      <c r="J7" s="4"/>
      <c r="K7" s="4"/>
      <c r="L7" s="3">
        <v>433100</v>
      </c>
      <c r="M7" s="3">
        <v>228087.04000000001</v>
      </c>
      <c r="N7" s="3">
        <v>141000</v>
      </c>
      <c r="O7" s="3">
        <v>70000</v>
      </c>
      <c r="P7" s="3">
        <v>50000</v>
      </c>
      <c r="Q7" s="4"/>
      <c r="R7" s="3">
        <v>10127293.029999999</v>
      </c>
      <c r="S7" s="3">
        <v>5041923.05</v>
      </c>
      <c r="T7" s="3">
        <v>872466</v>
      </c>
      <c r="U7" s="3"/>
      <c r="V7" s="3">
        <v>361206.96</v>
      </c>
      <c r="W7" s="4"/>
      <c r="X7" s="4"/>
      <c r="Y7" s="4"/>
      <c r="Z7" s="4"/>
      <c r="AA7" s="4"/>
      <c r="AB7" s="3">
        <v>97500</v>
      </c>
      <c r="AC7" s="3">
        <v>22249.3</v>
      </c>
      <c r="AD7" s="3">
        <v>36500</v>
      </c>
      <c r="AE7" s="4"/>
      <c r="AF7" s="4"/>
      <c r="AG7" s="4"/>
      <c r="AH7" s="4"/>
      <c r="AI7" s="4"/>
      <c r="AJ7" s="4"/>
      <c r="AK7" s="4"/>
      <c r="AL7" s="4"/>
      <c r="AM7" s="3">
        <v>300000</v>
      </c>
      <c r="AN7" s="3">
        <v>50000</v>
      </c>
      <c r="AO7" s="3">
        <v>9816757.4700000007</v>
      </c>
      <c r="AP7" s="3">
        <v>1288373.43</v>
      </c>
      <c r="AQ7" s="4"/>
      <c r="AR7" s="4"/>
      <c r="AS7" s="3">
        <v>1095000</v>
      </c>
      <c r="AT7" s="3">
        <v>435773.41</v>
      </c>
      <c r="AU7" s="3">
        <v>70000</v>
      </c>
      <c r="AV7" s="3"/>
      <c r="AW7" s="3">
        <v>42556.12</v>
      </c>
      <c r="AX7" s="3">
        <v>3413740</v>
      </c>
      <c r="AY7" s="3">
        <v>665862.41</v>
      </c>
      <c r="AZ7" s="3">
        <v>7622186.5</v>
      </c>
      <c r="BA7" s="3">
        <v>4853781.5</v>
      </c>
      <c r="BB7" s="4"/>
      <c r="BC7" s="4"/>
      <c r="BD7" s="4"/>
      <c r="BE7" s="4"/>
      <c r="BF7" s="4"/>
      <c r="BG7" s="4"/>
      <c r="BH7" s="4"/>
      <c r="BI7" s="3">
        <v>53879407</v>
      </c>
      <c r="BJ7" s="3"/>
      <c r="BK7" s="3">
        <v>27027880.550000001</v>
      </c>
      <c r="BL7" s="3">
        <v>206307145</v>
      </c>
      <c r="BM7" s="3">
        <v>104661857.19</v>
      </c>
      <c r="BN7" s="3">
        <v>3677539</v>
      </c>
      <c r="BO7" s="3">
        <v>1058440.93</v>
      </c>
      <c r="BP7" s="3">
        <v>6263577</v>
      </c>
      <c r="BQ7" s="3">
        <v>2221607.8199999998</v>
      </c>
      <c r="BR7" s="3">
        <v>28716373.120000001</v>
      </c>
      <c r="BS7" s="3"/>
      <c r="BT7" s="3">
        <v>11185094.619999999</v>
      </c>
      <c r="BU7" s="3">
        <v>1086176</v>
      </c>
      <c r="BV7" s="3">
        <v>430460.35</v>
      </c>
      <c r="BW7" s="3">
        <v>164383</v>
      </c>
      <c r="BX7" s="3"/>
      <c r="BY7" s="3">
        <v>63421.88</v>
      </c>
      <c r="BZ7" s="3">
        <v>31586449</v>
      </c>
      <c r="CA7" s="3">
        <v>17091021.210000001</v>
      </c>
      <c r="CB7" s="3">
        <v>9073008</v>
      </c>
      <c r="CC7" s="3">
        <v>4063304.47</v>
      </c>
      <c r="CD7" s="4"/>
      <c r="CE7" s="4"/>
      <c r="CF7" s="3">
        <v>473000</v>
      </c>
      <c r="CG7" s="3"/>
      <c r="CH7" s="3">
        <v>213880</v>
      </c>
      <c r="CI7" s="4"/>
      <c r="CJ7" s="4"/>
      <c r="CK7" s="4"/>
      <c r="CL7" s="4"/>
      <c r="CM7" s="4"/>
      <c r="CN7" s="4"/>
      <c r="CO7" s="4"/>
      <c r="CP7" s="4"/>
      <c r="CQ7" s="4"/>
      <c r="CR7" s="3">
        <v>2030720</v>
      </c>
      <c r="CS7" s="3"/>
      <c r="CT7" s="3">
        <v>848903.68000000005</v>
      </c>
      <c r="CU7" s="3">
        <v>0</v>
      </c>
      <c r="CV7" s="3"/>
      <c r="CW7" s="3">
        <v>0</v>
      </c>
      <c r="CX7" s="4"/>
      <c r="CY7" s="4"/>
      <c r="DA7" s="6">
        <f t="shared" si="0"/>
        <v>419836839.71000004</v>
      </c>
      <c r="DB7" s="6">
        <f t="shared" si="1"/>
        <v>201824134.20000002</v>
      </c>
    </row>
    <row r="8" spans="2:106" hidden="1">
      <c r="B8" s="2" t="s">
        <v>52</v>
      </c>
      <c r="C8" s="2"/>
      <c r="D8" s="3">
        <v>6912615</v>
      </c>
      <c r="E8" s="3">
        <v>3516757.57</v>
      </c>
      <c r="F8" s="3">
        <v>837220</v>
      </c>
      <c r="G8" s="3">
        <v>414033.01</v>
      </c>
      <c r="H8" s="3">
        <v>25877640.850000001</v>
      </c>
      <c r="I8" s="3">
        <v>13987175.050000001</v>
      </c>
      <c r="J8" s="4"/>
      <c r="K8" s="4"/>
      <c r="L8" s="3">
        <v>3409720</v>
      </c>
      <c r="M8" s="3">
        <v>1436113.72</v>
      </c>
      <c r="N8" s="4"/>
      <c r="O8" s="4"/>
      <c r="P8" s="3">
        <v>250000</v>
      </c>
      <c r="Q8" s="4"/>
      <c r="R8" s="3">
        <v>43012789.310000002</v>
      </c>
      <c r="S8" s="3">
        <v>23351016.579999998</v>
      </c>
      <c r="T8" s="3">
        <v>997104</v>
      </c>
      <c r="U8" s="3"/>
      <c r="V8" s="3">
        <v>404189.44</v>
      </c>
      <c r="W8" s="4"/>
      <c r="X8" s="4"/>
      <c r="Y8" s="3">
        <v>446000</v>
      </c>
      <c r="Z8" s="3"/>
      <c r="AA8" s="3">
        <v>159100</v>
      </c>
      <c r="AB8" s="3">
        <v>135957</v>
      </c>
      <c r="AC8" s="3">
        <v>84483.27</v>
      </c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3">
        <v>10126064.220000001</v>
      </c>
      <c r="AP8" s="3">
        <v>2258085.7599999998</v>
      </c>
      <c r="AQ8" s="4"/>
      <c r="AR8" s="4"/>
      <c r="AS8" s="3">
        <v>256419.84</v>
      </c>
      <c r="AT8" s="3">
        <v>18368.78</v>
      </c>
      <c r="AU8" s="3">
        <v>447400</v>
      </c>
      <c r="AV8" s="3"/>
      <c r="AW8" s="3">
        <v>88100.06</v>
      </c>
      <c r="AX8" s="3">
        <v>12760742</v>
      </c>
      <c r="AY8" s="3">
        <v>5732820.4500000002</v>
      </c>
      <c r="AZ8" s="3">
        <v>5524089.8799999999</v>
      </c>
      <c r="BA8" s="3">
        <v>2513040.2799999998</v>
      </c>
      <c r="BB8" s="4"/>
      <c r="BC8" s="4"/>
      <c r="BD8" s="4"/>
      <c r="BE8" s="4"/>
      <c r="BF8" s="4"/>
      <c r="BG8" s="4"/>
      <c r="BH8" s="4"/>
      <c r="BI8" s="3">
        <v>17312921</v>
      </c>
      <c r="BJ8" s="3"/>
      <c r="BK8" s="3">
        <v>8234744.4699999997</v>
      </c>
      <c r="BL8" s="3">
        <v>204022380</v>
      </c>
      <c r="BM8" s="3">
        <v>107034977.56999999</v>
      </c>
      <c r="BN8" s="3">
        <v>2418735</v>
      </c>
      <c r="BO8" s="3">
        <v>568375.23</v>
      </c>
      <c r="BP8" s="3">
        <v>6319785</v>
      </c>
      <c r="BQ8" s="3">
        <v>2989268.91</v>
      </c>
      <c r="BR8" s="3">
        <v>31676902.649999999</v>
      </c>
      <c r="BS8" s="3"/>
      <c r="BT8" s="3">
        <v>12466522.27</v>
      </c>
      <c r="BU8" s="3">
        <v>2515926</v>
      </c>
      <c r="BV8" s="3">
        <v>1384238.16</v>
      </c>
      <c r="BW8" s="3">
        <v>694265</v>
      </c>
      <c r="BX8" s="3"/>
      <c r="BY8" s="3">
        <v>318443.99</v>
      </c>
      <c r="BZ8" s="3">
        <v>27902326</v>
      </c>
      <c r="CA8" s="3">
        <v>15481603.49</v>
      </c>
      <c r="CB8" s="3">
        <v>4220227</v>
      </c>
      <c r="CC8" s="3">
        <v>1618192.43</v>
      </c>
      <c r="CD8" s="3">
        <v>1485000</v>
      </c>
      <c r="CE8" s="3">
        <v>877314.18</v>
      </c>
      <c r="CF8" s="3">
        <v>403000</v>
      </c>
      <c r="CG8" s="3"/>
      <c r="CH8" s="3">
        <v>247650</v>
      </c>
      <c r="CI8" s="4"/>
      <c r="CJ8" s="4"/>
      <c r="CK8" s="4"/>
      <c r="CL8" s="4"/>
      <c r="CM8" s="4"/>
      <c r="CN8" s="4"/>
      <c r="CO8" s="4"/>
      <c r="CP8" s="4"/>
      <c r="CQ8" s="4"/>
      <c r="CR8" s="3">
        <v>350500</v>
      </c>
      <c r="CS8" s="3"/>
      <c r="CT8" s="4"/>
      <c r="CU8" s="3">
        <v>0</v>
      </c>
      <c r="CV8" s="3"/>
      <c r="CW8" s="3">
        <v>0</v>
      </c>
      <c r="CX8" s="4"/>
      <c r="CY8" s="4"/>
      <c r="DA8" s="6">
        <f t="shared" si="0"/>
        <v>410315729.75</v>
      </c>
      <c r="DB8" s="6">
        <f t="shared" si="1"/>
        <v>205100131.40000004</v>
      </c>
    </row>
    <row r="9" spans="2:106" hidden="1">
      <c r="B9" s="2" t="s">
        <v>53</v>
      </c>
      <c r="C9" s="2"/>
      <c r="D9" s="3">
        <v>4774055</v>
      </c>
      <c r="E9" s="3">
        <v>2444060.15</v>
      </c>
      <c r="F9" s="3">
        <v>657000</v>
      </c>
      <c r="G9" s="3">
        <v>216383.88</v>
      </c>
      <c r="H9" s="3">
        <v>24343875.219999999</v>
      </c>
      <c r="I9" s="3">
        <v>12246190.1</v>
      </c>
      <c r="J9" s="4"/>
      <c r="K9" s="4"/>
      <c r="L9" s="3">
        <v>3000000</v>
      </c>
      <c r="M9" s="3">
        <v>1417130.78</v>
      </c>
      <c r="N9" s="3">
        <v>750000</v>
      </c>
      <c r="O9" s="4"/>
      <c r="P9" s="3">
        <v>554000</v>
      </c>
      <c r="Q9" s="4"/>
      <c r="R9" s="3">
        <v>11299509.76</v>
      </c>
      <c r="S9" s="3">
        <v>4965185.92</v>
      </c>
      <c r="T9" s="3">
        <v>498552</v>
      </c>
      <c r="U9" s="3"/>
      <c r="V9" s="3">
        <v>188683.75</v>
      </c>
      <c r="W9" s="3">
        <v>2000</v>
      </c>
      <c r="X9" s="4"/>
      <c r="Y9" s="3">
        <v>1034000</v>
      </c>
      <c r="Z9" s="3"/>
      <c r="AA9" s="3">
        <v>457410.36</v>
      </c>
      <c r="AB9" s="4"/>
      <c r="AC9" s="4"/>
      <c r="AD9" s="3">
        <v>7000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3">
        <v>12620037.68</v>
      </c>
      <c r="AP9" s="3">
        <v>99760</v>
      </c>
      <c r="AQ9" s="4"/>
      <c r="AR9" s="4"/>
      <c r="AS9" s="3">
        <v>543200</v>
      </c>
      <c r="AT9" s="3">
        <v>68088.960000000006</v>
      </c>
      <c r="AU9" s="3">
        <v>29608233.399999999</v>
      </c>
      <c r="AV9" s="3"/>
      <c r="AW9" s="3">
        <v>6402815.0099999998</v>
      </c>
      <c r="AX9" s="3">
        <v>37462968.649999999</v>
      </c>
      <c r="AY9" s="3">
        <v>18164368</v>
      </c>
      <c r="AZ9" s="3">
        <v>6774285.1299999999</v>
      </c>
      <c r="BA9" s="3">
        <v>3926304.21</v>
      </c>
      <c r="BB9" s="3">
        <v>14000</v>
      </c>
      <c r="BC9" s="4"/>
      <c r="BD9" s="4"/>
      <c r="BE9" s="4"/>
      <c r="BF9" s="4"/>
      <c r="BG9" s="4"/>
      <c r="BH9" s="4"/>
      <c r="BI9" s="3">
        <v>25841710</v>
      </c>
      <c r="BJ9" s="3"/>
      <c r="BK9" s="3">
        <v>13720642.710000001</v>
      </c>
      <c r="BL9" s="3">
        <v>134859300</v>
      </c>
      <c r="BM9" s="3">
        <v>68187487.849999994</v>
      </c>
      <c r="BN9" s="3">
        <v>1421759</v>
      </c>
      <c r="BO9" s="3">
        <v>661129.76</v>
      </c>
      <c r="BP9" s="3">
        <v>5497897</v>
      </c>
      <c r="BQ9" s="3">
        <v>2217901.29</v>
      </c>
      <c r="BR9" s="3">
        <v>24931764.960000001</v>
      </c>
      <c r="BS9" s="3"/>
      <c r="BT9" s="3">
        <v>9547253.4900000002</v>
      </c>
      <c r="BU9" s="3">
        <v>5425276</v>
      </c>
      <c r="BV9" s="3">
        <v>2259457.7200000002</v>
      </c>
      <c r="BW9" s="3">
        <v>727000</v>
      </c>
      <c r="BX9" s="3"/>
      <c r="BY9" s="3">
        <v>288821.90999999997</v>
      </c>
      <c r="BZ9" s="3">
        <v>15531079</v>
      </c>
      <c r="CA9" s="3">
        <v>7592280.3799999999</v>
      </c>
      <c r="CB9" s="3">
        <v>4544191</v>
      </c>
      <c r="CC9" s="3">
        <v>1872582.76</v>
      </c>
      <c r="CD9" s="3">
        <v>1659000</v>
      </c>
      <c r="CE9" s="3">
        <v>807383.15</v>
      </c>
      <c r="CF9" s="4"/>
      <c r="CG9" s="4"/>
      <c r="CH9" s="4"/>
      <c r="CI9" s="3">
        <v>311000</v>
      </c>
      <c r="CJ9" s="3">
        <v>112015</v>
      </c>
      <c r="CK9" s="4"/>
      <c r="CL9" s="4"/>
      <c r="CM9" s="4"/>
      <c r="CN9" s="4"/>
      <c r="CO9" s="4"/>
      <c r="CP9" s="4"/>
      <c r="CQ9" s="4"/>
      <c r="CR9" s="3">
        <v>52000</v>
      </c>
      <c r="CS9" s="3"/>
      <c r="CT9" s="3">
        <v>0</v>
      </c>
      <c r="CU9" s="3">
        <v>0</v>
      </c>
      <c r="CV9" s="3"/>
      <c r="CW9" s="3">
        <v>0</v>
      </c>
      <c r="CX9" s="3">
        <v>0</v>
      </c>
      <c r="CY9" s="3">
        <v>0</v>
      </c>
      <c r="DA9" s="6">
        <f t="shared" si="0"/>
        <v>354744693.80000001</v>
      </c>
      <c r="DB9" s="6">
        <f t="shared" si="1"/>
        <v>157863337.13999999</v>
      </c>
    </row>
    <row r="10" spans="2:106" hidden="1">
      <c r="B10" s="2" t="s">
        <v>54</v>
      </c>
      <c r="C10" s="2"/>
      <c r="D10" s="3">
        <v>7736105</v>
      </c>
      <c r="E10" s="3">
        <v>3651054.1</v>
      </c>
      <c r="F10" s="3">
        <v>1095783</v>
      </c>
      <c r="G10" s="3">
        <v>489169.75</v>
      </c>
      <c r="H10" s="3">
        <v>27291094</v>
      </c>
      <c r="I10" s="3">
        <v>14128898.210000001</v>
      </c>
      <c r="J10" s="4"/>
      <c r="K10" s="4"/>
      <c r="L10" s="3">
        <v>2823866</v>
      </c>
      <c r="M10" s="3">
        <v>1237663.24</v>
      </c>
      <c r="N10" s="3">
        <v>225000</v>
      </c>
      <c r="O10" s="3">
        <v>135000</v>
      </c>
      <c r="P10" s="3">
        <v>100000</v>
      </c>
      <c r="Q10" s="4"/>
      <c r="R10" s="3">
        <v>45999398.75</v>
      </c>
      <c r="S10" s="3">
        <v>11576688.359999999</v>
      </c>
      <c r="T10" s="3">
        <v>1246380</v>
      </c>
      <c r="U10" s="3"/>
      <c r="V10" s="3">
        <v>371771.84</v>
      </c>
      <c r="W10" s="4"/>
      <c r="X10" s="4"/>
      <c r="Y10" s="3">
        <v>175000</v>
      </c>
      <c r="Z10" s="3"/>
      <c r="AA10" s="4"/>
      <c r="AB10" s="3">
        <v>722900</v>
      </c>
      <c r="AC10" s="3">
        <v>225761.16</v>
      </c>
      <c r="AD10" s="3">
        <v>200000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3">
        <v>2919961.8</v>
      </c>
      <c r="AP10" s="4"/>
      <c r="AQ10" s="4"/>
      <c r="AR10" s="4"/>
      <c r="AS10" s="3">
        <v>5604024.0899999999</v>
      </c>
      <c r="AT10" s="3">
        <v>409423.68</v>
      </c>
      <c r="AU10" s="3">
        <v>8086575</v>
      </c>
      <c r="AV10" s="3"/>
      <c r="AW10" s="4"/>
      <c r="AX10" s="3">
        <v>26358001</v>
      </c>
      <c r="AY10" s="3">
        <v>7141060.7000000002</v>
      </c>
      <c r="AZ10" s="3">
        <v>6891816</v>
      </c>
      <c r="BA10" s="3">
        <v>756146.56</v>
      </c>
      <c r="BB10" s="4"/>
      <c r="BC10" s="4"/>
      <c r="BD10" s="4"/>
      <c r="BE10" s="4"/>
      <c r="BF10" s="4"/>
      <c r="BG10" s="4"/>
      <c r="BH10" s="4"/>
      <c r="BI10" s="3">
        <v>37442419</v>
      </c>
      <c r="BJ10" s="3"/>
      <c r="BK10" s="3">
        <v>18663342.829999998</v>
      </c>
      <c r="BL10" s="3">
        <v>149077145.12</v>
      </c>
      <c r="BM10" s="3">
        <v>76045212.489999995</v>
      </c>
      <c r="BN10" s="3">
        <v>1240077</v>
      </c>
      <c r="BO10" s="3">
        <v>564574</v>
      </c>
      <c r="BP10" s="3">
        <v>7688346</v>
      </c>
      <c r="BQ10" s="3">
        <v>3381807.89</v>
      </c>
      <c r="BR10" s="3">
        <v>57931782.609999999</v>
      </c>
      <c r="BS10" s="3"/>
      <c r="BT10" s="3">
        <v>15103943.66</v>
      </c>
      <c r="BU10" s="3">
        <v>5891876</v>
      </c>
      <c r="BV10" s="3">
        <v>2539876.5</v>
      </c>
      <c r="BW10" s="3">
        <v>741200</v>
      </c>
      <c r="BX10" s="3"/>
      <c r="BY10" s="3">
        <v>163148.17000000001</v>
      </c>
      <c r="BZ10" s="3">
        <v>18409890</v>
      </c>
      <c r="CA10" s="3">
        <v>9973829.3599999994</v>
      </c>
      <c r="CB10" s="3">
        <v>5633293</v>
      </c>
      <c r="CC10" s="3">
        <v>2388801.8199999998</v>
      </c>
      <c r="CD10" s="3">
        <v>2716949</v>
      </c>
      <c r="CE10" s="3">
        <v>1328862.43</v>
      </c>
      <c r="CF10" s="3">
        <v>574000</v>
      </c>
      <c r="CG10" s="3"/>
      <c r="CH10" s="3">
        <v>343208.17</v>
      </c>
      <c r="CI10" s="3">
        <v>208650</v>
      </c>
      <c r="CJ10" s="3">
        <v>145180</v>
      </c>
      <c r="CK10" s="4"/>
      <c r="CL10" s="4"/>
      <c r="CM10" s="4"/>
      <c r="CN10" s="4"/>
      <c r="CO10" s="3">
        <v>1716000</v>
      </c>
      <c r="CP10" s="3"/>
      <c r="CQ10" s="3">
        <v>624301.23</v>
      </c>
      <c r="CR10" s="3">
        <v>72584</v>
      </c>
      <c r="CS10" s="3"/>
      <c r="CT10" s="3">
        <v>0</v>
      </c>
      <c r="CU10" s="3">
        <v>0</v>
      </c>
      <c r="CV10" s="3"/>
      <c r="CW10" s="3">
        <v>0</v>
      </c>
      <c r="CX10" s="4"/>
      <c r="CY10" s="4"/>
      <c r="DA10" s="6">
        <f t="shared" si="0"/>
        <v>426820116.37</v>
      </c>
      <c r="DB10" s="6">
        <f t="shared" si="1"/>
        <v>171162964.98999995</v>
      </c>
    </row>
    <row r="11" spans="2:106" hidden="1">
      <c r="B11" s="2" t="s">
        <v>55</v>
      </c>
      <c r="C11" s="2"/>
      <c r="D11" s="3">
        <v>6229359</v>
      </c>
      <c r="E11" s="3">
        <v>2958744.44</v>
      </c>
      <c r="F11" s="3">
        <v>802300</v>
      </c>
      <c r="G11" s="3">
        <v>348842.89</v>
      </c>
      <c r="H11" s="3">
        <v>30396549</v>
      </c>
      <c r="I11" s="3">
        <v>13540732.77</v>
      </c>
      <c r="J11" s="4"/>
      <c r="K11" s="4"/>
      <c r="L11" s="3">
        <v>2058200</v>
      </c>
      <c r="M11" s="3">
        <v>1025083.34</v>
      </c>
      <c r="N11" s="3">
        <v>240000</v>
      </c>
      <c r="O11" s="3">
        <v>140000</v>
      </c>
      <c r="P11" s="3">
        <v>452000</v>
      </c>
      <c r="Q11" s="4"/>
      <c r="R11" s="3">
        <v>17092683.100000001</v>
      </c>
      <c r="S11" s="3">
        <v>6470491.8700000001</v>
      </c>
      <c r="T11" s="3">
        <v>810147</v>
      </c>
      <c r="U11" s="3"/>
      <c r="V11" s="3">
        <v>388281.24</v>
      </c>
      <c r="W11" s="3">
        <v>1000</v>
      </c>
      <c r="X11" s="4"/>
      <c r="Y11" s="3">
        <v>4931967.41</v>
      </c>
      <c r="Z11" s="3"/>
      <c r="AA11" s="3">
        <v>1755724.41</v>
      </c>
      <c r="AB11" s="3">
        <v>1859900</v>
      </c>
      <c r="AC11" s="3">
        <v>452534.71</v>
      </c>
      <c r="AD11" s="3">
        <v>138600</v>
      </c>
      <c r="AE11" s="3">
        <v>19615</v>
      </c>
      <c r="AF11" s="4"/>
      <c r="AG11" s="4"/>
      <c r="AH11" s="4"/>
      <c r="AI11" s="4"/>
      <c r="AJ11" s="4"/>
      <c r="AK11" s="4"/>
      <c r="AL11" s="4"/>
      <c r="AM11" s="3">
        <v>300000</v>
      </c>
      <c r="AN11" s="3">
        <v>118529.85</v>
      </c>
      <c r="AO11" s="3">
        <v>28100152.539999999</v>
      </c>
      <c r="AP11" s="3">
        <v>96683</v>
      </c>
      <c r="AQ11" s="4"/>
      <c r="AR11" s="4"/>
      <c r="AS11" s="3">
        <v>1576265.63</v>
      </c>
      <c r="AT11" s="3">
        <v>505454.3</v>
      </c>
      <c r="AU11" s="3">
        <v>357547.3</v>
      </c>
      <c r="AV11" s="3"/>
      <c r="AW11" s="3">
        <v>42544.19</v>
      </c>
      <c r="AX11" s="3">
        <v>1597917</v>
      </c>
      <c r="AY11" s="3">
        <v>289621.5</v>
      </c>
      <c r="AZ11" s="3">
        <v>3636834.49</v>
      </c>
      <c r="BA11" s="3">
        <v>1755038.25</v>
      </c>
      <c r="BB11" s="3">
        <v>1322367.1200000001</v>
      </c>
      <c r="BC11" s="3">
        <v>597484.65</v>
      </c>
      <c r="BD11" s="4"/>
      <c r="BE11" s="4"/>
      <c r="BF11" s="4"/>
      <c r="BG11" s="3">
        <v>30000</v>
      </c>
      <c r="BH11" s="4"/>
      <c r="BI11" s="3">
        <v>35442124</v>
      </c>
      <c r="BJ11" s="3"/>
      <c r="BK11" s="3">
        <v>17608157.25</v>
      </c>
      <c r="BL11" s="3">
        <v>223594373.75999999</v>
      </c>
      <c r="BM11" s="3">
        <v>110970918.66</v>
      </c>
      <c r="BN11" s="3">
        <v>1815317.24</v>
      </c>
      <c r="BO11" s="3">
        <v>974937.23</v>
      </c>
      <c r="BP11" s="3">
        <v>7759311</v>
      </c>
      <c r="BQ11" s="3">
        <v>3580629.88</v>
      </c>
      <c r="BR11" s="3">
        <v>34120248.799999997</v>
      </c>
      <c r="BS11" s="3"/>
      <c r="BT11" s="3">
        <v>10640775.08</v>
      </c>
      <c r="BU11" s="3">
        <v>3625535.36</v>
      </c>
      <c r="BV11" s="3">
        <v>1310495.96</v>
      </c>
      <c r="BW11" s="3">
        <v>1615227</v>
      </c>
      <c r="BX11" s="3"/>
      <c r="BY11" s="3">
        <v>593839.96</v>
      </c>
      <c r="BZ11" s="3">
        <v>27281178</v>
      </c>
      <c r="CA11" s="3">
        <v>16653057.59</v>
      </c>
      <c r="CB11" s="3">
        <v>9806300</v>
      </c>
      <c r="CC11" s="3">
        <v>3808075.47</v>
      </c>
      <c r="CD11" s="3">
        <v>1926000</v>
      </c>
      <c r="CE11" s="3">
        <v>763680.75</v>
      </c>
      <c r="CF11" s="3">
        <v>327000</v>
      </c>
      <c r="CG11" s="3"/>
      <c r="CH11" s="3">
        <v>1440</v>
      </c>
      <c r="CI11" s="3">
        <v>269000</v>
      </c>
      <c r="CJ11" s="3">
        <v>35929</v>
      </c>
      <c r="CK11" s="4"/>
      <c r="CL11" s="4"/>
      <c r="CM11" s="4"/>
      <c r="CN11" s="4"/>
      <c r="CO11" s="4"/>
      <c r="CP11" s="4"/>
      <c r="CQ11" s="4"/>
      <c r="CR11" s="3">
        <v>19200</v>
      </c>
      <c r="CS11" s="3"/>
      <c r="CT11" s="3">
        <v>0</v>
      </c>
      <c r="CU11" s="3">
        <v>0</v>
      </c>
      <c r="CV11" s="3"/>
      <c r="CW11" s="3">
        <v>0</v>
      </c>
      <c r="CX11" s="4"/>
      <c r="CY11" s="4"/>
      <c r="DA11" s="6">
        <f t="shared" si="0"/>
        <v>449534604.75000006</v>
      </c>
      <c r="DB11" s="6">
        <f t="shared" si="1"/>
        <v>196994808.53000003</v>
      </c>
    </row>
    <row r="12" spans="2:106" hidden="1">
      <c r="B12" s="2" t="s">
        <v>56</v>
      </c>
      <c r="C12" s="2"/>
      <c r="D12" s="3">
        <v>7703911</v>
      </c>
      <c r="E12" s="3">
        <v>3158995.89</v>
      </c>
      <c r="F12" s="3">
        <v>822000</v>
      </c>
      <c r="G12" s="3">
        <v>335654.25</v>
      </c>
      <c r="H12" s="3">
        <v>27825124.670000002</v>
      </c>
      <c r="I12" s="3">
        <v>11138061.560000001</v>
      </c>
      <c r="J12" s="4"/>
      <c r="K12" s="4"/>
      <c r="L12" s="3">
        <v>5232300</v>
      </c>
      <c r="M12" s="3">
        <v>2006927.61</v>
      </c>
      <c r="N12" s="3">
        <v>142600</v>
      </c>
      <c r="O12" s="4"/>
      <c r="P12" s="3">
        <v>204954.18</v>
      </c>
      <c r="Q12" s="4"/>
      <c r="R12" s="3">
        <v>21825383.600000001</v>
      </c>
      <c r="S12" s="3">
        <v>10629520.060000001</v>
      </c>
      <c r="T12" s="3">
        <v>1059423</v>
      </c>
      <c r="U12" s="3"/>
      <c r="V12" s="3">
        <v>155573.39000000001</v>
      </c>
      <c r="W12" s="4"/>
      <c r="X12" s="4"/>
      <c r="Y12" s="3">
        <v>228400</v>
      </c>
      <c r="Z12" s="3"/>
      <c r="AA12" s="3">
        <v>30500</v>
      </c>
      <c r="AB12" s="3">
        <v>94600</v>
      </c>
      <c r="AC12" s="3">
        <v>21011.56</v>
      </c>
      <c r="AD12" s="4"/>
      <c r="AE12" s="4"/>
      <c r="AF12" s="4"/>
      <c r="AG12" s="4"/>
      <c r="AH12" s="4"/>
      <c r="AI12" s="4"/>
      <c r="AJ12" s="4"/>
      <c r="AK12" s="4"/>
      <c r="AL12" s="4"/>
      <c r="AM12" s="3">
        <v>886200</v>
      </c>
      <c r="AN12" s="3">
        <v>225000</v>
      </c>
      <c r="AO12" s="3">
        <v>9128911.4000000004</v>
      </c>
      <c r="AP12" s="3">
        <v>438447.37</v>
      </c>
      <c r="AQ12" s="4"/>
      <c r="AR12" s="4"/>
      <c r="AS12" s="3">
        <v>1058700</v>
      </c>
      <c r="AT12" s="3">
        <v>197507.68</v>
      </c>
      <c r="AU12" s="3">
        <v>2762571</v>
      </c>
      <c r="AV12" s="3"/>
      <c r="AW12" s="3">
        <v>1239.96</v>
      </c>
      <c r="AX12" s="3">
        <v>7827230</v>
      </c>
      <c r="AY12" s="3">
        <v>919917.2</v>
      </c>
      <c r="AZ12" s="3">
        <v>5462899.2199999997</v>
      </c>
      <c r="BA12" s="3">
        <v>2532739.1</v>
      </c>
      <c r="BB12" s="4"/>
      <c r="BC12" s="4"/>
      <c r="BD12" s="4"/>
      <c r="BE12" s="4"/>
      <c r="BF12" s="4"/>
      <c r="BG12" s="4"/>
      <c r="BH12" s="4"/>
      <c r="BI12" s="3">
        <v>21458122</v>
      </c>
      <c r="BJ12" s="3"/>
      <c r="BK12" s="3">
        <v>10689986.24</v>
      </c>
      <c r="BL12" s="3">
        <v>185989468</v>
      </c>
      <c r="BM12" s="3">
        <v>100953570.89</v>
      </c>
      <c r="BN12" s="3">
        <v>1324859</v>
      </c>
      <c r="BO12" s="3">
        <v>465768</v>
      </c>
      <c r="BP12" s="3">
        <v>7455761</v>
      </c>
      <c r="BQ12" s="3">
        <v>3212221.77</v>
      </c>
      <c r="BR12" s="3">
        <v>26437084.149999999</v>
      </c>
      <c r="BS12" s="3"/>
      <c r="BT12" s="3">
        <v>9560159.2200000007</v>
      </c>
      <c r="BU12" s="3">
        <v>5018276</v>
      </c>
      <c r="BV12" s="3">
        <v>2074925.13</v>
      </c>
      <c r="BW12" s="3">
        <v>375000</v>
      </c>
      <c r="BX12" s="3"/>
      <c r="BY12" s="3">
        <v>236511.62</v>
      </c>
      <c r="BZ12" s="3">
        <v>26656015</v>
      </c>
      <c r="CA12" s="3">
        <v>13789431.83</v>
      </c>
      <c r="CB12" s="3">
        <v>5237879</v>
      </c>
      <c r="CC12" s="3">
        <v>2098902</v>
      </c>
      <c r="CD12" s="3">
        <v>1285000</v>
      </c>
      <c r="CE12" s="3">
        <v>684978.68</v>
      </c>
      <c r="CF12" s="3">
        <v>224000</v>
      </c>
      <c r="CG12" s="3"/>
      <c r="CH12" s="3">
        <v>69850</v>
      </c>
      <c r="CI12" s="3">
        <v>5720000</v>
      </c>
      <c r="CJ12" s="3">
        <v>571387.18000000005</v>
      </c>
      <c r="CK12" s="4"/>
      <c r="CL12" s="4"/>
      <c r="CM12" s="4"/>
      <c r="CN12" s="4"/>
      <c r="CO12" s="4"/>
      <c r="CP12" s="4"/>
      <c r="CQ12" s="4"/>
      <c r="CR12" s="3">
        <v>302631</v>
      </c>
      <c r="CS12" s="3"/>
      <c r="CT12" s="3">
        <v>20797.27</v>
      </c>
      <c r="CU12" s="3">
        <v>0</v>
      </c>
      <c r="CV12" s="3"/>
      <c r="CW12" s="3">
        <v>0</v>
      </c>
      <c r="CX12" s="4"/>
      <c r="CY12" s="4"/>
      <c r="DA12" s="6">
        <f t="shared" si="0"/>
        <v>379749303.21999997</v>
      </c>
      <c r="DB12" s="6">
        <f t="shared" si="1"/>
        <v>176198573.90000004</v>
      </c>
    </row>
    <row r="13" spans="2:106" hidden="1">
      <c r="B13" s="2" t="s">
        <v>57</v>
      </c>
      <c r="C13" s="2"/>
      <c r="D13" s="3">
        <v>5122576</v>
      </c>
      <c r="E13" s="3">
        <v>2349864.56</v>
      </c>
      <c r="F13" s="3">
        <v>621500</v>
      </c>
      <c r="G13" s="3">
        <v>285987.18</v>
      </c>
      <c r="H13" s="3">
        <v>18439080.5</v>
      </c>
      <c r="I13" s="3">
        <v>9727639.1500000004</v>
      </c>
      <c r="J13" s="3">
        <v>850</v>
      </c>
      <c r="K13" s="4"/>
      <c r="L13" s="3">
        <v>2473400</v>
      </c>
      <c r="M13" s="3">
        <v>1207267.32</v>
      </c>
      <c r="N13" s="3">
        <v>198250</v>
      </c>
      <c r="O13" s="4"/>
      <c r="P13" s="3">
        <v>4829789</v>
      </c>
      <c r="Q13" s="4"/>
      <c r="R13" s="3">
        <v>13629990.93</v>
      </c>
      <c r="S13" s="3">
        <v>5538735.2300000004</v>
      </c>
      <c r="T13" s="3">
        <v>560871</v>
      </c>
      <c r="U13" s="3"/>
      <c r="V13" s="3">
        <v>198173.33</v>
      </c>
      <c r="W13" s="4"/>
      <c r="X13" s="4"/>
      <c r="Y13" s="3">
        <v>1571500</v>
      </c>
      <c r="Z13" s="3"/>
      <c r="AA13" s="3">
        <v>750145.75</v>
      </c>
      <c r="AB13" s="4"/>
      <c r="AC13" s="4"/>
      <c r="AD13" s="3">
        <v>45942.400000000001</v>
      </c>
      <c r="AE13" s="3">
        <v>35942.400000000001</v>
      </c>
      <c r="AF13" s="4"/>
      <c r="AG13" s="4"/>
      <c r="AH13" s="4"/>
      <c r="AI13" s="4"/>
      <c r="AJ13" s="4"/>
      <c r="AK13" s="4"/>
      <c r="AL13" s="4"/>
      <c r="AM13" s="3">
        <v>262000</v>
      </c>
      <c r="AN13" s="3">
        <v>142000</v>
      </c>
      <c r="AO13" s="3">
        <v>26259541.670000002</v>
      </c>
      <c r="AP13" s="3">
        <v>1965384.24</v>
      </c>
      <c r="AQ13" s="4"/>
      <c r="AR13" s="4"/>
      <c r="AS13" s="3">
        <v>539500</v>
      </c>
      <c r="AT13" s="3">
        <v>104665</v>
      </c>
      <c r="AU13" s="3">
        <v>182072.16</v>
      </c>
      <c r="AV13" s="3"/>
      <c r="AW13" s="3">
        <v>16847.46</v>
      </c>
      <c r="AX13" s="3">
        <v>21788791</v>
      </c>
      <c r="AY13" s="3">
        <v>1025898.11</v>
      </c>
      <c r="AZ13" s="3">
        <v>2467457.94</v>
      </c>
      <c r="BA13" s="3">
        <v>1332491.6100000001</v>
      </c>
      <c r="BB13" s="4"/>
      <c r="BC13" s="4"/>
      <c r="BD13" s="4"/>
      <c r="BE13" s="4"/>
      <c r="BF13" s="4"/>
      <c r="BG13" s="4"/>
      <c r="BH13" s="4"/>
      <c r="BI13" s="3">
        <v>10779288</v>
      </c>
      <c r="BJ13" s="3"/>
      <c r="BK13" s="3">
        <v>4550062.3600000003</v>
      </c>
      <c r="BL13" s="3">
        <v>117088198</v>
      </c>
      <c r="BM13" s="3">
        <v>66600471.5</v>
      </c>
      <c r="BN13" s="3">
        <v>3173823</v>
      </c>
      <c r="BO13" s="3">
        <v>921905.03</v>
      </c>
      <c r="BP13" s="3">
        <v>6144331</v>
      </c>
      <c r="BQ13" s="3">
        <v>2112557.4</v>
      </c>
      <c r="BR13" s="3">
        <v>20192612.510000002</v>
      </c>
      <c r="BS13" s="3"/>
      <c r="BT13" s="3">
        <v>8265046.5800000001</v>
      </c>
      <c r="BU13" s="3">
        <v>1833076</v>
      </c>
      <c r="BV13" s="3">
        <v>877635.11</v>
      </c>
      <c r="BW13" s="3">
        <v>268448</v>
      </c>
      <c r="BX13" s="3"/>
      <c r="BY13" s="3">
        <v>126772.92</v>
      </c>
      <c r="BZ13" s="3">
        <v>16576114</v>
      </c>
      <c r="CA13" s="3">
        <v>8104774.0300000003</v>
      </c>
      <c r="CB13" s="3">
        <v>1946104</v>
      </c>
      <c r="CC13" s="3">
        <v>908769.06</v>
      </c>
      <c r="CD13" s="3">
        <v>948000</v>
      </c>
      <c r="CE13" s="3">
        <v>467193.2</v>
      </c>
      <c r="CF13" s="3">
        <v>424800</v>
      </c>
      <c r="CG13" s="3"/>
      <c r="CH13" s="3">
        <v>246982</v>
      </c>
      <c r="CI13" s="4"/>
      <c r="CJ13" s="4"/>
      <c r="CK13" s="4"/>
      <c r="CL13" s="4"/>
      <c r="CM13" s="4"/>
      <c r="CN13" s="4"/>
      <c r="CO13" s="4"/>
      <c r="CP13" s="4"/>
      <c r="CQ13" s="4"/>
      <c r="CR13" s="3">
        <v>100</v>
      </c>
      <c r="CS13" s="3"/>
      <c r="CT13" s="3">
        <v>0</v>
      </c>
      <c r="CU13" s="3">
        <v>0</v>
      </c>
      <c r="CV13" s="3"/>
      <c r="CW13" s="3">
        <v>0</v>
      </c>
      <c r="CX13" s="4"/>
      <c r="CY13" s="4"/>
      <c r="DA13" s="6">
        <f t="shared" si="0"/>
        <v>278368007.11000001</v>
      </c>
      <c r="DB13" s="6">
        <f t="shared" si="1"/>
        <v>117863210.53</v>
      </c>
    </row>
    <row r="14" spans="2:106" hidden="1">
      <c r="B14" s="2" t="s">
        <v>58</v>
      </c>
      <c r="C14" s="2"/>
      <c r="D14" s="3">
        <v>5526183</v>
      </c>
      <c r="E14" s="3">
        <v>2475291.83</v>
      </c>
      <c r="F14" s="3">
        <v>699600</v>
      </c>
      <c r="G14" s="3">
        <v>431231.66</v>
      </c>
      <c r="H14" s="3">
        <v>20091146.719999999</v>
      </c>
      <c r="I14" s="3">
        <v>10805912.32</v>
      </c>
      <c r="J14" s="4"/>
      <c r="K14" s="4"/>
      <c r="L14" s="3">
        <v>2016900</v>
      </c>
      <c r="M14" s="3">
        <v>1225510.8999999999</v>
      </c>
      <c r="N14" s="3">
        <v>240000</v>
      </c>
      <c r="O14" s="4"/>
      <c r="P14" s="3">
        <v>210000</v>
      </c>
      <c r="Q14" s="4"/>
      <c r="R14" s="3">
        <v>17651905.59</v>
      </c>
      <c r="S14" s="3">
        <v>9970553.1999999993</v>
      </c>
      <c r="T14" s="3">
        <v>623190</v>
      </c>
      <c r="U14" s="3"/>
      <c r="V14" s="3">
        <v>266514.03999999998</v>
      </c>
      <c r="W14" s="4"/>
      <c r="X14" s="4"/>
      <c r="Y14" s="3">
        <v>1878815</v>
      </c>
      <c r="Z14" s="3"/>
      <c r="AA14" s="3">
        <v>842151.72</v>
      </c>
      <c r="AB14" s="3">
        <v>102281</v>
      </c>
      <c r="AC14" s="3">
        <v>7495.52</v>
      </c>
      <c r="AD14" s="3">
        <v>92430</v>
      </c>
      <c r="AE14" s="4"/>
      <c r="AF14" s="3">
        <v>243008.48</v>
      </c>
      <c r="AG14" s="3"/>
      <c r="AH14" s="3">
        <v>101883.39</v>
      </c>
      <c r="AI14" s="4"/>
      <c r="AJ14" s="4"/>
      <c r="AK14" s="4"/>
      <c r="AL14" s="4"/>
      <c r="AM14" s="3">
        <v>221000</v>
      </c>
      <c r="AN14" s="3">
        <v>78020</v>
      </c>
      <c r="AO14" s="3">
        <v>18349087.129999999</v>
      </c>
      <c r="AP14" s="3">
        <v>1624625</v>
      </c>
      <c r="AQ14" s="4"/>
      <c r="AR14" s="4"/>
      <c r="AS14" s="3">
        <v>1234620</v>
      </c>
      <c r="AT14" s="3">
        <v>60164.54</v>
      </c>
      <c r="AU14" s="3">
        <v>391415</v>
      </c>
      <c r="AV14" s="3"/>
      <c r="AW14" s="3">
        <v>1437.15</v>
      </c>
      <c r="AX14" s="3">
        <v>4919044.88</v>
      </c>
      <c r="AY14" s="3">
        <v>961545.49</v>
      </c>
      <c r="AZ14" s="3">
        <v>8635684.2899999991</v>
      </c>
      <c r="BA14" s="3">
        <v>3220659.22</v>
      </c>
      <c r="BB14" s="4"/>
      <c r="BC14" s="4"/>
      <c r="BD14" s="4"/>
      <c r="BE14" s="4"/>
      <c r="BF14" s="4"/>
      <c r="BG14" s="4"/>
      <c r="BH14" s="4"/>
      <c r="BI14" s="3">
        <v>46213052.700000003</v>
      </c>
      <c r="BJ14" s="3"/>
      <c r="BK14" s="3">
        <v>22286365.030000001</v>
      </c>
      <c r="BL14" s="3">
        <v>200553864.25999999</v>
      </c>
      <c r="BM14" s="3">
        <v>98380618.950000003</v>
      </c>
      <c r="BN14" s="3">
        <v>1591387</v>
      </c>
      <c r="BO14" s="3">
        <v>442832.48</v>
      </c>
      <c r="BP14" s="3">
        <v>8821026.3000000007</v>
      </c>
      <c r="BQ14" s="3">
        <v>3875390.1</v>
      </c>
      <c r="BR14" s="3">
        <v>32478504.030000001</v>
      </c>
      <c r="BS14" s="3"/>
      <c r="BT14" s="3">
        <v>12789714.52</v>
      </c>
      <c r="BU14" s="3">
        <v>4444891</v>
      </c>
      <c r="BV14" s="3">
        <v>1760282.63</v>
      </c>
      <c r="BW14" s="3">
        <v>243000</v>
      </c>
      <c r="BX14" s="3"/>
      <c r="BY14" s="3">
        <v>125111.73</v>
      </c>
      <c r="BZ14" s="3">
        <v>25822704</v>
      </c>
      <c r="CA14" s="3">
        <v>16331057.470000001</v>
      </c>
      <c r="CB14" s="3">
        <v>16735572</v>
      </c>
      <c r="CC14" s="3">
        <v>7698931.0499999998</v>
      </c>
      <c r="CD14" s="3">
        <v>1918241.45</v>
      </c>
      <c r="CE14" s="3">
        <v>1034513.71</v>
      </c>
      <c r="CF14" s="3">
        <v>245020</v>
      </c>
      <c r="CG14" s="3"/>
      <c r="CH14" s="3">
        <v>80680</v>
      </c>
      <c r="CI14" s="4"/>
      <c r="CJ14" s="4"/>
      <c r="CK14" s="4"/>
      <c r="CL14" s="4"/>
      <c r="CM14" s="4"/>
      <c r="CN14" s="4"/>
      <c r="CO14" s="4"/>
      <c r="CP14" s="4"/>
      <c r="CQ14" s="4"/>
      <c r="CR14" s="3">
        <v>320500</v>
      </c>
      <c r="CS14" s="3"/>
      <c r="CT14" s="3">
        <v>223185.15</v>
      </c>
      <c r="CU14" s="3">
        <v>0</v>
      </c>
      <c r="CV14" s="3"/>
      <c r="CW14" s="3">
        <v>0</v>
      </c>
      <c r="CX14" s="4"/>
      <c r="CY14" s="4"/>
      <c r="DA14" s="6">
        <f t="shared" si="0"/>
        <v>422514073.82999998</v>
      </c>
      <c r="DB14" s="6">
        <f t="shared" si="1"/>
        <v>197094183.28</v>
      </c>
    </row>
    <row r="15" spans="2:106" hidden="1">
      <c r="B15" s="2" t="s">
        <v>59</v>
      </c>
      <c r="C15" s="2"/>
      <c r="D15" s="3">
        <v>10638533</v>
      </c>
      <c r="E15" s="3">
        <v>5178023.6100000003</v>
      </c>
      <c r="F15" s="3">
        <v>2944781.13</v>
      </c>
      <c r="G15" s="3">
        <v>1347450.9</v>
      </c>
      <c r="H15" s="3">
        <v>46907739.770000003</v>
      </c>
      <c r="I15" s="3">
        <v>22762181.68</v>
      </c>
      <c r="J15" s="4"/>
      <c r="K15" s="4"/>
      <c r="L15" s="3">
        <v>3984649</v>
      </c>
      <c r="M15" s="3">
        <v>1941689.14</v>
      </c>
      <c r="N15" s="3">
        <v>750000</v>
      </c>
      <c r="O15" s="4"/>
      <c r="P15" s="3">
        <v>192000</v>
      </c>
      <c r="Q15" s="4"/>
      <c r="R15" s="3">
        <v>60654578.479999997</v>
      </c>
      <c r="S15" s="3">
        <v>31626921.219999999</v>
      </c>
      <c r="T15" s="3">
        <v>1807251</v>
      </c>
      <c r="U15" s="3"/>
      <c r="V15" s="3">
        <v>856275.03</v>
      </c>
      <c r="W15" s="4"/>
      <c r="X15" s="4"/>
      <c r="Y15" s="3">
        <v>4773600</v>
      </c>
      <c r="Z15" s="3"/>
      <c r="AA15" s="3">
        <v>2059498.53</v>
      </c>
      <c r="AB15" s="3">
        <v>615500</v>
      </c>
      <c r="AC15" s="3">
        <v>284070.34000000003</v>
      </c>
      <c r="AD15" s="3">
        <v>16000</v>
      </c>
      <c r="AE15" s="4"/>
      <c r="AF15" s="3">
        <v>80000</v>
      </c>
      <c r="AG15" s="3"/>
      <c r="AH15" s="3">
        <v>25000</v>
      </c>
      <c r="AI15" s="4"/>
      <c r="AJ15" s="4"/>
      <c r="AK15" s="4"/>
      <c r="AL15" s="4"/>
      <c r="AM15" s="4"/>
      <c r="AN15" s="4"/>
      <c r="AO15" s="3">
        <v>50952713</v>
      </c>
      <c r="AP15" s="3">
        <v>17463796.25</v>
      </c>
      <c r="AQ15" s="4"/>
      <c r="AR15" s="4"/>
      <c r="AS15" s="3">
        <v>149750.42000000001</v>
      </c>
      <c r="AT15" s="3">
        <v>16136.61</v>
      </c>
      <c r="AU15" s="3">
        <v>97800</v>
      </c>
      <c r="AV15" s="3"/>
      <c r="AW15" s="3">
        <v>11607.3</v>
      </c>
      <c r="AX15" s="3">
        <v>4871000</v>
      </c>
      <c r="AY15" s="3">
        <v>179750</v>
      </c>
      <c r="AZ15" s="3">
        <v>11645685.970000001</v>
      </c>
      <c r="BA15" s="3">
        <v>6168147.6500000004</v>
      </c>
      <c r="BB15" s="3">
        <v>3875195.6</v>
      </c>
      <c r="BC15" s="3">
        <v>2330012.1</v>
      </c>
      <c r="BD15" s="4"/>
      <c r="BE15" s="4"/>
      <c r="BF15" s="4"/>
      <c r="BG15" s="4"/>
      <c r="BH15" s="4"/>
      <c r="BI15" s="3">
        <v>35231361</v>
      </c>
      <c r="BJ15" s="3"/>
      <c r="BK15" s="3">
        <v>16484714.039999999</v>
      </c>
      <c r="BL15" s="3">
        <v>345014388.06</v>
      </c>
      <c r="BM15" s="3">
        <v>158873683.53</v>
      </c>
      <c r="BN15" s="3">
        <v>4006583</v>
      </c>
      <c r="BO15" s="3">
        <v>3132697.92</v>
      </c>
      <c r="BP15" s="3">
        <v>9588728</v>
      </c>
      <c r="BQ15" s="3">
        <v>4251011.62</v>
      </c>
      <c r="BR15" s="3">
        <v>39459170.390000001</v>
      </c>
      <c r="BS15" s="3"/>
      <c r="BT15" s="3">
        <v>17459122.82</v>
      </c>
      <c r="BU15" s="3">
        <v>1311376</v>
      </c>
      <c r="BV15" s="3">
        <v>657204.79</v>
      </c>
      <c r="BW15" s="3">
        <v>1790196.32</v>
      </c>
      <c r="BX15" s="3"/>
      <c r="BY15" s="3">
        <v>729555.78</v>
      </c>
      <c r="BZ15" s="3">
        <v>45910135</v>
      </c>
      <c r="CA15" s="3">
        <v>25229644.719999999</v>
      </c>
      <c r="CB15" s="3">
        <v>11385048</v>
      </c>
      <c r="CC15" s="3">
        <v>4622480.66</v>
      </c>
      <c r="CD15" s="3">
        <v>3707000</v>
      </c>
      <c r="CE15" s="3">
        <v>1323220.3500000001</v>
      </c>
      <c r="CF15" s="3">
        <v>5426473.3200000003</v>
      </c>
      <c r="CG15" s="3"/>
      <c r="CH15" s="3">
        <v>2118381.13</v>
      </c>
      <c r="CI15" s="3">
        <v>876423.83</v>
      </c>
      <c r="CJ15" s="3">
        <v>338444</v>
      </c>
      <c r="CK15" s="3">
        <v>120000</v>
      </c>
      <c r="CL15" s="3">
        <v>102380</v>
      </c>
      <c r="CM15" s="4"/>
      <c r="CN15" s="4"/>
      <c r="CO15" s="4"/>
      <c r="CP15" s="4"/>
      <c r="CQ15" s="4"/>
      <c r="CR15" s="3">
        <v>2500</v>
      </c>
      <c r="CS15" s="3"/>
      <c r="CT15" s="3">
        <v>0</v>
      </c>
      <c r="CU15" s="3">
        <v>79844</v>
      </c>
      <c r="CV15" s="3"/>
      <c r="CW15" s="3">
        <v>0</v>
      </c>
      <c r="CX15" s="4"/>
      <c r="CY15" s="4"/>
      <c r="DA15" s="6">
        <f t="shared" si="0"/>
        <v>708866004.29000008</v>
      </c>
      <c r="DB15" s="6">
        <f t="shared" si="1"/>
        <v>327289031.38000005</v>
      </c>
    </row>
    <row r="16" spans="2:106" hidden="1">
      <c r="B16" s="2" t="s">
        <v>60</v>
      </c>
      <c r="C16" s="2"/>
      <c r="D16" s="3">
        <v>4586689</v>
      </c>
      <c r="E16" s="3">
        <v>1906387.1</v>
      </c>
      <c r="F16" s="3">
        <v>1407500</v>
      </c>
      <c r="G16" s="3">
        <v>582683.55000000005</v>
      </c>
      <c r="H16" s="3">
        <v>23199036.440000001</v>
      </c>
      <c r="I16" s="3">
        <v>11501799.939999999</v>
      </c>
      <c r="J16" s="4"/>
      <c r="K16" s="4"/>
      <c r="L16" s="3">
        <v>2426500</v>
      </c>
      <c r="M16" s="3">
        <v>1294111.7</v>
      </c>
      <c r="N16" s="3">
        <v>237100</v>
      </c>
      <c r="O16" s="4"/>
      <c r="P16" s="3">
        <v>633214.03</v>
      </c>
      <c r="Q16" s="4"/>
      <c r="R16" s="3">
        <v>41120126.469999999</v>
      </c>
      <c r="S16" s="3">
        <v>8369230.0300000003</v>
      </c>
      <c r="T16" s="3">
        <v>623190</v>
      </c>
      <c r="U16" s="3"/>
      <c r="V16" s="3">
        <v>201137.03</v>
      </c>
      <c r="W16" s="4"/>
      <c r="X16" s="4"/>
      <c r="Y16" s="3">
        <v>377000</v>
      </c>
      <c r="Z16" s="3"/>
      <c r="AA16" s="4"/>
      <c r="AB16" s="3">
        <v>39326</v>
      </c>
      <c r="AC16" s="3">
        <v>7500</v>
      </c>
      <c r="AD16" s="3">
        <v>70200</v>
      </c>
      <c r="AE16" s="4"/>
      <c r="AF16" s="3">
        <v>282000</v>
      </c>
      <c r="AG16" s="3"/>
      <c r="AH16" s="3">
        <v>118500</v>
      </c>
      <c r="AI16" s="4"/>
      <c r="AJ16" s="4"/>
      <c r="AK16" s="4"/>
      <c r="AL16" s="4"/>
      <c r="AM16" s="3">
        <v>130000</v>
      </c>
      <c r="AN16" s="3">
        <v>100000</v>
      </c>
      <c r="AO16" s="3">
        <v>7920442.6799999997</v>
      </c>
      <c r="AP16" s="3">
        <v>435650.75</v>
      </c>
      <c r="AQ16" s="4"/>
      <c r="AR16" s="4"/>
      <c r="AS16" s="3">
        <v>1457231.61</v>
      </c>
      <c r="AT16" s="3">
        <v>518790.58</v>
      </c>
      <c r="AU16" s="3">
        <v>15195084</v>
      </c>
      <c r="AV16" s="3"/>
      <c r="AW16" s="3">
        <v>4426586.9400000004</v>
      </c>
      <c r="AX16" s="3">
        <v>5683888.3399999999</v>
      </c>
      <c r="AY16" s="3">
        <v>557170.98</v>
      </c>
      <c r="AZ16" s="3">
        <v>3835039.96</v>
      </c>
      <c r="BA16" s="3">
        <v>2154706.7999999998</v>
      </c>
      <c r="BB16" s="4"/>
      <c r="BC16" s="4"/>
      <c r="BD16" s="4"/>
      <c r="BE16" s="4"/>
      <c r="BF16" s="4"/>
      <c r="BG16" s="4"/>
      <c r="BH16" s="4"/>
      <c r="BI16" s="3">
        <v>28672650.800000001</v>
      </c>
      <c r="BJ16" s="3"/>
      <c r="BK16" s="3">
        <v>10232097.789999999</v>
      </c>
      <c r="BL16" s="3">
        <v>173703813</v>
      </c>
      <c r="BM16" s="3">
        <v>89606412.510000005</v>
      </c>
      <c r="BN16" s="3">
        <v>1445431.6</v>
      </c>
      <c r="BO16" s="3">
        <v>162349.92000000001</v>
      </c>
      <c r="BP16" s="3">
        <v>5341545</v>
      </c>
      <c r="BQ16" s="3">
        <v>2726060.22</v>
      </c>
      <c r="BR16" s="3">
        <v>18898126.239999998</v>
      </c>
      <c r="BS16" s="3"/>
      <c r="BT16" s="3">
        <v>8341694.0199999996</v>
      </c>
      <c r="BU16" s="3">
        <v>3187076</v>
      </c>
      <c r="BV16" s="3">
        <v>1645735.95</v>
      </c>
      <c r="BW16" s="3">
        <v>875000</v>
      </c>
      <c r="BX16" s="3"/>
      <c r="BY16" s="3">
        <v>378901.54</v>
      </c>
      <c r="BZ16" s="3">
        <v>23911956</v>
      </c>
      <c r="CA16" s="3">
        <v>12159684.08</v>
      </c>
      <c r="CB16" s="3">
        <v>6163083</v>
      </c>
      <c r="CC16" s="3">
        <v>2777612.65</v>
      </c>
      <c r="CD16" s="3">
        <v>1847200</v>
      </c>
      <c r="CE16" s="3">
        <v>833970.32</v>
      </c>
      <c r="CF16" s="3">
        <v>509000</v>
      </c>
      <c r="CG16" s="3"/>
      <c r="CH16" s="3">
        <v>300059.93</v>
      </c>
      <c r="CI16" s="4"/>
      <c r="CJ16" s="4"/>
      <c r="CK16" s="4"/>
      <c r="CL16" s="4"/>
      <c r="CM16" s="4"/>
      <c r="CN16" s="4"/>
      <c r="CO16" s="4"/>
      <c r="CP16" s="4"/>
      <c r="CQ16" s="4"/>
      <c r="CR16" s="3">
        <v>5000</v>
      </c>
      <c r="CS16" s="3"/>
      <c r="CT16" s="3">
        <v>0</v>
      </c>
      <c r="CU16" s="3">
        <v>0</v>
      </c>
      <c r="CV16" s="3"/>
      <c r="CW16" s="3">
        <v>0</v>
      </c>
      <c r="CX16" s="3">
        <v>0</v>
      </c>
      <c r="CY16" s="3">
        <v>0</v>
      </c>
      <c r="DA16" s="6">
        <f t="shared" si="0"/>
        <v>373783450.17000008</v>
      </c>
      <c r="DB16" s="6">
        <f t="shared" si="1"/>
        <v>161331334.33000001</v>
      </c>
    </row>
    <row r="17" spans="2:106" hidden="1">
      <c r="B17" s="2" t="s">
        <v>61</v>
      </c>
      <c r="C17" s="2"/>
      <c r="D17" s="3">
        <v>4204447</v>
      </c>
      <c r="E17" s="3">
        <v>1791263.07</v>
      </c>
      <c r="F17" s="3">
        <v>632500</v>
      </c>
      <c r="G17" s="3">
        <v>310941.68</v>
      </c>
      <c r="H17" s="3">
        <v>19687270</v>
      </c>
      <c r="I17" s="3">
        <v>9641186.2300000004</v>
      </c>
      <c r="J17" s="4"/>
      <c r="K17" s="4"/>
      <c r="L17" s="3">
        <v>2176000</v>
      </c>
      <c r="M17" s="3">
        <v>877819.57</v>
      </c>
      <c r="N17" s="3">
        <v>1092511</v>
      </c>
      <c r="O17" s="4"/>
      <c r="P17" s="3">
        <v>192800</v>
      </c>
      <c r="Q17" s="4"/>
      <c r="R17" s="3">
        <v>16627675.789999999</v>
      </c>
      <c r="S17" s="3">
        <v>6806948.2599999998</v>
      </c>
      <c r="T17" s="3">
        <v>747828</v>
      </c>
      <c r="U17" s="3"/>
      <c r="V17" s="3">
        <v>306053.78999999998</v>
      </c>
      <c r="W17" s="4"/>
      <c r="X17" s="4"/>
      <c r="Y17" s="3">
        <v>257200</v>
      </c>
      <c r="Z17" s="3"/>
      <c r="AA17" s="3">
        <v>81200</v>
      </c>
      <c r="AB17" s="3">
        <v>6500</v>
      </c>
      <c r="AC17" s="4"/>
      <c r="AD17" s="3">
        <v>22000</v>
      </c>
      <c r="AE17" s="4"/>
      <c r="AF17" s="3">
        <v>271000</v>
      </c>
      <c r="AG17" s="3"/>
      <c r="AH17" s="3">
        <v>56383.05</v>
      </c>
      <c r="AI17" s="4"/>
      <c r="AJ17" s="4"/>
      <c r="AK17" s="4"/>
      <c r="AL17" s="4"/>
      <c r="AM17" s="4"/>
      <c r="AN17" s="4"/>
      <c r="AO17" s="3">
        <v>5063216.6500000004</v>
      </c>
      <c r="AP17" s="3">
        <v>1032916.32</v>
      </c>
      <c r="AQ17" s="4"/>
      <c r="AR17" s="4"/>
      <c r="AS17" s="3">
        <v>469721.88</v>
      </c>
      <c r="AT17" s="3">
        <v>233854</v>
      </c>
      <c r="AU17" s="4"/>
      <c r="AV17" s="4"/>
      <c r="AW17" s="4"/>
      <c r="AX17" s="3">
        <v>1628297</v>
      </c>
      <c r="AY17" s="3">
        <v>221669.07</v>
      </c>
      <c r="AZ17" s="3">
        <v>662943</v>
      </c>
      <c r="BA17" s="3">
        <v>144852.91</v>
      </c>
      <c r="BB17" s="4"/>
      <c r="BC17" s="4"/>
      <c r="BD17" s="4"/>
      <c r="BE17" s="4"/>
      <c r="BF17" s="4"/>
      <c r="BG17" s="4"/>
      <c r="BH17" s="4"/>
      <c r="BI17" s="3">
        <v>9545082</v>
      </c>
      <c r="BJ17" s="3"/>
      <c r="BK17" s="3">
        <v>3734204.72</v>
      </c>
      <c r="BL17" s="3">
        <v>179006674</v>
      </c>
      <c r="BM17" s="3">
        <v>84710746.109999999</v>
      </c>
      <c r="BN17" s="3">
        <v>1063971</v>
      </c>
      <c r="BO17" s="3">
        <v>369696.28</v>
      </c>
      <c r="BP17" s="3">
        <v>4719410</v>
      </c>
      <c r="BQ17" s="3">
        <v>1805355.04</v>
      </c>
      <c r="BR17" s="3">
        <v>32707213.370000001</v>
      </c>
      <c r="BS17" s="3"/>
      <c r="BT17" s="3">
        <v>12940936.24</v>
      </c>
      <c r="BU17" s="3">
        <v>1380676</v>
      </c>
      <c r="BV17" s="3">
        <v>518754.32</v>
      </c>
      <c r="BW17" s="3">
        <v>571871</v>
      </c>
      <c r="BX17" s="3"/>
      <c r="BY17" s="3">
        <v>247553.3</v>
      </c>
      <c r="BZ17" s="3">
        <v>18202061</v>
      </c>
      <c r="CA17" s="3">
        <v>11090149.789999999</v>
      </c>
      <c r="CB17" s="3">
        <v>3374181</v>
      </c>
      <c r="CC17" s="3">
        <v>1413534.27</v>
      </c>
      <c r="CD17" s="3">
        <v>1422000</v>
      </c>
      <c r="CE17" s="3">
        <v>592023.81999999995</v>
      </c>
      <c r="CF17" s="3">
        <v>198500</v>
      </c>
      <c r="CG17" s="3"/>
      <c r="CH17" s="3">
        <v>54980</v>
      </c>
      <c r="CI17" s="3">
        <v>8000</v>
      </c>
      <c r="CJ17" s="3">
        <v>5000</v>
      </c>
      <c r="CK17" s="4"/>
      <c r="CL17" s="4"/>
      <c r="CM17" s="4"/>
      <c r="CN17" s="4"/>
      <c r="CO17" s="4"/>
      <c r="CP17" s="4"/>
      <c r="CQ17" s="4"/>
      <c r="CR17" s="3">
        <v>707000</v>
      </c>
      <c r="CS17" s="3"/>
      <c r="CT17" s="3">
        <v>401218.62</v>
      </c>
      <c r="CU17" s="3">
        <v>0</v>
      </c>
      <c r="CV17" s="3"/>
      <c r="CW17" s="3">
        <v>0</v>
      </c>
      <c r="CX17" s="3">
        <v>1500000</v>
      </c>
      <c r="CY17" s="4"/>
      <c r="DA17" s="6">
        <f t="shared" si="0"/>
        <v>308148549.69</v>
      </c>
      <c r="DB17" s="6">
        <f t="shared" si="1"/>
        <v>139389240.46000001</v>
      </c>
    </row>
    <row r="18" spans="2:106" hidden="1">
      <c r="B18" s="2" t="s">
        <v>62</v>
      </c>
      <c r="C18" s="2"/>
      <c r="D18" s="3">
        <v>5513243</v>
      </c>
      <c r="E18" s="3">
        <v>2418343.5</v>
      </c>
      <c r="F18" s="3">
        <v>757201</v>
      </c>
      <c r="G18" s="3">
        <v>387135.79</v>
      </c>
      <c r="H18" s="3">
        <v>21052279.100000001</v>
      </c>
      <c r="I18" s="3">
        <v>10726017.300000001</v>
      </c>
      <c r="J18" s="3">
        <v>550</v>
      </c>
      <c r="K18" s="4"/>
      <c r="L18" s="3">
        <v>2491900</v>
      </c>
      <c r="M18" s="3">
        <v>1293582.9099999999</v>
      </c>
      <c r="N18" s="3">
        <v>287000</v>
      </c>
      <c r="O18" s="4"/>
      <c r="P18" s="4"/>
      <c r="Q18" s="4"/>
      <c r="R18" s="3">
        <v>22356292.77</v>
      </c>
      <c r="S18" s="3">
        <v>8980920.7200000007</v>
      </c>
      <c r="T18" s="3">
        <v>436233</v>
      </c>
      <c r="U18" s="3"/>
      <c r="V18" s="3">
        <v>156236</v>
      </c>
      <c r="W18" s="4"/>
      <c r="X18" s="4"/>
      <c r="Y18" s="3">
        <v>108002</v>
      </c>
      <c r="Z18" s="3"/>
      <c r="AA18" s="3">
        <v>5000</v>
      </c>
      <c r="AB18" s="3">
        <v>66454</v>
      </c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3">
        <v>2293298</v>
      </c>
      <c r="AP18" s="3">
        <v>91768.82</v>
      </c>
      <c r="AQ18" s="4"/>
      <c r="AR18" s="4"/>
      <c r="AS18" s="3">
        <v>165000</v>
      </c>
      <c r="AT18" s="3">
        <v>30000</v>
      </c>
      <c r="AU18" s="4"/>
      <c r="AV18" s="4"/>
      <c r="AW18" s="4"/>
      <c r="AX18" s="3">
        <v>2733000</v>
      </c>
      <c r="AY18" s="3">
        <v>1978000</v>
      </c>
      <c r="AZ18" s="3">
        <v>1286500</v>
      </c>
      <c r="BA18" s="3">
        <v>678632.37</v>
      </c>
      <c r="BB18" s="4"/>
      <c r="BC18" s="4"/>
      <c r="BD18" s="4"/>
      <c r="BE18" s="4"/>
      <c r="BF18" s="4"/>
      <c r="BG18" s="4"/>
      <c r="BH18" s="4"/>
      <c r="BI18" s="3">
        <v>21402208.719999999</v>
      </c>
      <c r="BJ18" s="3"/>
      <c r="BK18" s="3">
        <v>11561623.5</v>
      </c>
      <c r="BL18" s="3">
        <v>160236289.38999999</v>
      </c>
      <c r="BM18" s="3">
        <v>90142669.810000002</v>
      </c>
      <c r="BN18" s="3">
        <v>976826</v>
      </c>
      <c r="BO18" s="3">
        <v>660252.93000000005</v>
      </c>
      <c r="BP18" s="3">
        <v>4359733</v>
      </c>
      <c r="BQ18" s="3">
        <v>2399118.0099999998</v>
      </c>
      <c r="BR18" s="3">
        <v>21630829.809999999</v>
      </c>
      <c r="BS18" s="3"/>
      <c r="BT18" s="3">
        <v>9897992.2100000009</v>
      </c>
      <c r="BU18" s="3">
        <v>2470470.06</v>
      </c>
      <c r="BV18" s="3">
        <v>1492207.74</v>
      </c>
      <c r="BW18" s="3">
        <v>516000</v>
      </c>
      <c r="BX18" s="3"/>
      <c r="BY18" s="3">
        <v>413132.72</v>
      </c>
      <c r="BZ18" s="3">
        <v>20000004</v>
      </c>
      <c r="CA18" s="3">
        <v>12214465.449999999</v>
      </c>
      <c r="CB18" s="3">
        <v>5410018</v>
      </c>
      <c r="CC18" s="3">
        <v>2345780.89</v>
      </c>
      <c r="CD18" s="3">
        <v>1185000</v>
      </c>
      <c r="CE18" s="3">
        <v>536562.86</v>
      </c>
      <c r="CF18" s="4"/>
      <c r="CG18" s="4"/>
      <c r="CH18" s="4"/>
      <c r="CI18" s="3">
        <v>2721560.5</v>
      </c>
      <c r="CJ18" s="3">
        <v>1680047.22</v>
      </c>
      <c r="CK18" s="4"/>
      <c r="CL18" s="4"/>
      <c r="CM18" s="4"/>
      <c r="CN18" s="4"/>
      <c r="CO18" s="4"/>
      <c r="CP18" s="4"/>
      <c r="CQ18" s="4"/>
      <c r="CR18" s="3">
        <v>1382400</v>
      </c>
      <c r="CS18" s="3"/>
      <c r="CT18" s="3">
        <v>289447.25</v>
      </c>
      <c r="CU18" s="3">
        <v>0</v>
      </c>
      <c r="CV18" s="3"/>
      <c r="CW18" s="3">
        <v>0</v>
      </c>
      <c r="CX18" s="4"/>
      <c r="CY18" s="4"/>
      <c r="DA18" s="6">
        <f t="shared" si="0"/>
        <v>301838292.34999996</v>
      </c>
      <c r="DB18" s="6">
        <f t="shared" si="1"/>
        <v>160378938</v>
      </c>
    </row>
    <row r="19" spans="2:106" hidden="1">
      <c r="B19" s="2" t="s">
        <v>63</v>
      </c>
      <c r="C19" s="2"/>
      <c r="D19" s="3">
        <v>6288090.96</v>
      </c>
      <c r="E19" s="3">
        <v>2780194.89</v>
      </c>
      <c r="F19" s="3">
        <v>364471</v>
      </c>
      <c r="G19" s="3">
        <v>178793.15</v>
      </c>
      <c r="H19" s="3">
        <v>21812730.800000001</v>
      </c>
      <c r="I19" s="3">
        <v>12923159.060000001</v>
      </c>
      <c r="J19" s="4"/>
      <c r="K19" s="4"/>
      <c r="L19" s="3">
        <v>2776450</v>
      </c>
      <c r="M19" s="3">
        <v>1739198.15</v>
      </c>
      <c r="N19" s="3">
        <v>10000</v>
      </c>
      <c r="O19" s="4"/>
      <c r="P19" s="3">
        <v>32000</v>
      </c>
      <c r="Q19" s="4"/>
      <c r="R19" s="3">
        <v>15200030.060000001</v>
      </c>
      <c r="S19" s="3">
        <v>7444972.5</v>
      </c>
      <c r="T19" s="3">
        <v>623190</v>
      </c>
      <c r="U19" s="3"/>
      <c r="V19" s="3">
        <v>216769.38</v>
      </c>
      <c r="W19" s="4"/>
      <c r="X19" s="4"/>
      <c r="Y19" s="3">
        <v>1530653</v>
      </c>
      <c r="Z19" s="3"/>
      <c r="AA19" s="3">
        <v>905208</v>
      </c>
      <c r="AB19" s="3">
        <v>70600</v>
      </c>
      <c r="AC19" s="3">
        <v>63100</v>
      </c>
      <c r="AD19" s="3">
        <v>89715</v>
      </c>
      <c r="AE19" s="3">
        <v>8000</v>
      </c>
      <c r="AF19" s="3">
        <v>241000</v>
      </c>
      <c r="AG19" s="3"/>
      <c r="AH19" s="3">
        <v>102707.46</v>
      </c>
      <c r="AI19" s="4"/>
      <c r="AJ19" s="4"/>
      <c r="AK19" s="4"/>
      <c r="AL19" s="4"/>
      <c r="AM19" s="4"/>
      <c r="AN19" s="4"/>
      <c r="AO19" s="3">
        <v>9994477.4800000004</v>
      </c>
      <c r="AP19" s="3">
        <v>462200.24</v>
      </c>
      <c r="AQ19" s="4"/>
      <c r="AR19" s="4"/>
      <c r="AS19" s="3">
        <v>2306712</v>
      </c>
      <c r="AT19" s="3">
        <v>349012</v>
      </c>
      <c r="AU19" s="3">
        <v>47000</v>
      </c>
      <c r="AV19" s="3"/>
      <c r="AW19" s="4"/>
      <c r="AX19" s="3">
        <v>3477760.47</v>
      </c>
      <c r="AY19" s="3">
        <v>223085.24</v>
      </c>
      <c r="AZ19" s="3">
        <v>2090108.98</v>
      </c>
      <c r="BA19" s="3">
        <v>1140250.54</v>
      </c>
      <c r="BB19" s="4"/>
      <c r="BC19" s="4"/>
      <c r="BD19" s="4"/>
      <c r="BE19" s="4"/>
      <c r="BF19" s="4"/>
      <c r="BG19" s="4"/>
      <c r="BH19" s="4"/>
      <c r="BI19" s="3">
        <v>34628386.469999999</v>
      </c>
      <c r="BJ19" s="3"/>
      <c r="BK19" s="3">
        <v>18615238.66</v>
      </c>
      <c r="BL19" s="3">
        <v>180928922.90000001</v>
      </c>
      <c r="BM19" s="3">
        <v>97061923.909999996</v>
      </c>
      <c r="BN19" s="3">
        <v>2088450</v>
      </c>
      <c r="BO19" s="3">
        <v>1142016.8400000001</v>
      </c>
      <c r="BP19" s="3">
        <v>8137620</v>
      </c>
      <c r="BQ19" s="3">
        <v>4615391.26</v>
      </c>
      <c r="BR19" s="3">
        <v>29195362.07</v>
      </c>
      <c r="BS19" s="3"/>
      <c r="BT19" s="3">
        <v>11809592.17</v>
      </c>
      <c r="BU19" s="3">
        <v>3726994</v>
      </c>
      <c r="BV19" s="3">
        <v>1920870.57</v>
      </c>
      <c r="BW19" s="3">
        <v>1217787.06</v>
      </c>
      <c r="BX19" s="3"/>
      <c r="BY19" s="3">
        <v>906549.86</v>
      </c>
      <c r="BZ19" s="3">
        <v>26443837</v>
      </c>
      <c r="CA19" s="3">
        <v>15933411.18</v>
      </c>
      <c r="CB19" s="3">
        <v>7347286</v>
      </c>
      <c r="CC19" s="3">
        <v>3749115.67</v>
      </c>
      <c r="CD19" s="3">
        <v>2285818</v>
      </c>
      <c r="CE19" s="3">
        <v>1132071.8600000001</v>
      </c>
      <c r="CF19" s="3">
        <v>222600</v>
      </c>
      <c r="CG19" s="3"/>
      <c r="CH19" s="3">
        <v>170840</v>
      </c>
      <c r="CI19" s="4"/>
      <c r="CJ19" s="4"/>
      <c r="CK19" s="4"/>
      <c r="CL19" s="4"/>
      <c r="CM19" s="4"/>
      <c r="CN19" s="4"/>
      <c r="CO19" s="4"/>
      <c r="CP19" s="4"/>
      <c r="CQ19" s="4"/>
      <c r="CR19" s="3">
        <v>26848</v>
      </c>
      <c r="CS19" s="3"/>
      <c r="CT19" s="3">
        <v>24227.02</v>
      </c>
      <c r="CU19" s="3">
        <v>0</v>
      </c>
      <c r="CV19" s="3"/>
      <c r="CW19" s="3">
        <v>0</v>
      </c>
      <c r="CX19" s="4"/>
      <c r="CY19" s="4"/>
      <c r="DA19" s="6">
        <f t="shared" si="0"/>
        <v>363204901.25</v>
      </c>
      <c r="DB19" s="6">
        <f t="shared" si="1"/>
        <v>185554799.61000001</v>
      </c>
    </row>
    <row r="20" spans="2:106" hidden="1">
      <c r="B20" s="2" t="s">
        <v>64</v>
      </c>
      <c r="C20" s="2"/>
      <c r="D20" s="3">
        <v>7109516</v>
      </c>
      <c r="E20" s="3">
        <v>3379949.68</v>
      </c>
      <c r="F20" s="3">
        <v>1084914</v>
      </c>
      <c r="G20" s="3">
        <v>556140.88</v>
      </c>
      <c r="H20" s="3">
        <v>29775476.199999999</v>
      </c>
      <c r="I20" s="3">
        <v>13757487.699999999</v>
      </c>
      <c r="J20" s="4"/>
      <c r="K20" s="4"/>
      <c r="L20" s="3">
        <v>1246479</v>
      </c>
      <c r="M20" s="3">
        <v>608134.57999999996</v>
      </c>
      <c r="N20" s="3">
        <v>271000</v>
      </c>
      <c r="O20" s="4"/>
      <c r="P20" s="3">
        <v>329500</v>
      </c>
      <c r="Q20" s="4"/>
      <c r="R20" s="3">
        <v>44213282.350000001</v>
      </c>
      <c r="S20" s="3">
        <v>15224039.26</v>
      </c>
      <c r="T20" s="3">
        <v>997104</v>
      </c>
      <c r="U20" s="3"/>
      <c r="V20" s="3">
        <v>466439.06</v>
      </c>
      <c r="W20" s="4"/>
      <c r="X20" s="4"/>
      <c r="Y20" s="3">
        <v>150000</v>
      </c>
      <c r="Z20" s="3"/>
      <c r="AA20" s="3">
        <v>65000</v>
      </c>
      <c r="AB20" s="3">
        <v>37000</v>
      </c>
      <c r="AC20" s="3">
        <v>5630.55</v>
      </c>
      <c r="AD20" s="3">
        <v>52248.9</v>
      </c>
      <c r="AE20" s="3">
        <v>2248.9</v>
      </c>
      <c r="AF20" s="3">
        <v>237000</v>
      </c>
      <c r="AG20" s="3"/>
      <c r="AH20" s="3">
        <v>98395.39</v>
      </c>
      <c r="AI20" s="4"/>
      <c r="AJ20" s="4"/>
      <c r="AK20" s="4"/>
      <c r="AL20" s="4"/>
      <c r="AM20" s="3">
        <v>1550000</v>
      </c>
      <c r="AN20" s="3">
        <v>813038.23</v>
      </c>
      <c r="AO20" s="3">
        <v>20245688.34</v>
      </c>
      <c r="AP20" s="3">
        <v>611924.19999999995</v>
      </c>
      <c r="AQ20" s="4"/>
      <c r="AR20" s="4"/>
      <c r="AS20" s="3">
        <v>3711304.1</v>
      </c>
      <c r="AT20" s="3">
        <v>162954.03</v>
      </c>
      <c r="AU20" s="3">
        <v>19087296.199999999</v>
      </c>
      <c r="AV20" s="3"/>
      <c r="AW20" s="3">
        <v>65268.160000000003</v>
      </c>
      <c r="AX20" s="3">
        <v>7190512.5999999996</v>
      </c>
      <c r="AY20" s="3">
        <v>4352601.6399999997</v>
      </c>
      <c r="AZ20" s="3">
        <v>15765981.119999999</v>
      </c>
      <c r="BA20" s="3">
        <v>7121660.9000000004</v>
      </c>
      <c r="BB20" s="4"/>
      <c r="BC20" s="4"/>
      <c r="BD20" s="4"/>
      <c r="BE20" s="4"/>
      <c r="BF20" s="4"/>
      <c r="BG20" s="4"/>
      <c r="BH20" s="4"/>
      <c r="BI20" s="3">
        <v>42261469.399999999</v>
      </c>
      <c r="BJ20" s="3"/>
      <c r="BK20" s="3">
        <v>17094563.989999998</v>
      </c>
      <c r="BL20" s="3">
        <v>260527215</v>
      </c>
      <c r="BM20" s="3">
        <v>118376284.92</v>
      </c>
      <c r="BN20" s="3">
        <v>3852944</v>
      </c>
      <c r="BO20" s="3">
        <v>903104.82</v>
      </c>
      <c r="BP20" s="3">
        <v>17484246</v>
      </c>
      <c r="BQ20" s="3">
        <v>8731806.2599999998</v>
      </c>
      <c r="BR20" s="3">
        <v>52455499.479999997</v>
      </c>
      <c r="BS20" s="3"/>
      <c r="BT20" s="3">
        <v>24762574.039999999</v>
      </c>
      <c r="BU20" s="3">
        <v>3913519</v>
      </c>
      <c r="BV20" s="3">
        <v>1864738.5</v>
      </c>
      <c r="BW20" s="3">
        <v>361124</v>
      </c>
      <c r="BX20" s="3"/>
      <c r="BY20" s="3">
        <v>110822.04</v>
      </c>
      <c r="BZ20" s="3">
        <v>33077815</v>
      </c>
      <c r="CA20" s="3">
        <v>19212942.760000002</v>
      </c>
      <c r="CB20" s="3">
        <v>14042548</v>
      </c>
      <c r="CC20" s="3">
        <v>5952741.3899999997</v>
      </c>
      <c r="CD20" s="3">
        <v>1896000</v>
      </c>
      <c r="CE20" s="3">
        <v>948000</v>
      </c>
      <c r="CF20" s="4"/>
      <c r="CG20" s="4"/>
      <c r="CH20" s="4"/>
      <c r="CI20" s="3">
        <v>1735000</v>
      </c>
      <c r="CJ20" s="3">
        <v>682560.91</v>
      </c>
      <c r="CK20" s="4"/>
      <c r="CL20" s="4"/>
      <c r="CM20" s="4"/>
      <c r="CN20" s="4"/>
      <c r="CO20" s="4"/>
      <c r="CP20" s="4"/>
      <c r="CQ20" s="4"/>
      <c r="CR20" s="3">
        <v>551106.37</v>
      </c>
      <c r="CS20" s="3"/>
      <c r="CT20" s="3">
        <v>202393.55</v>
      </c>
      <c r="CU20" s="3">
        <v>0</v>
      </c>
      <c r="CV20" s="3"/>
      <c r="CW20" s="3">
        <v>0</v>
      </c>
      <c r="CX20" s="4"/>
      <c r="CY20" s="4"/>
      <c r="DA20" s="6">
        <f t="shared" si="0"/>
        <v>585212789.06000006</v>
      </c>
      <c r="DB20" s="6">
        <f t="shared" si="1"/>
        <v>246127815.78999993</v>
      </c>
    </row>
    <row r="21" spans="2:106" hidden="1">
      <c r="B21" s="2" t="s">
        <v>65</v>
      </c>
      <c r="C21" s="2"/>
      <c r="D21" s="3">
        <v>5489988</v>
      </c>
      <c r="E21" s="3">
        <v>2333004.83</v>
      </c>
      <c r="F21" s="3">
        <v>955053</v>
      </c>
      <c r="G21" s="3">
        <v>465178.11</v>
      </c>
      <c r="H21" s="3">
        <v>29849251.359999999</v>
      </c>
      <c r="I21" s="3">
        <v>15235267.91</v>
      </c>
      <c r="J21" s="4"/>
      <c r="K21" s="4"/>
      <c r="L21" s="3">
        <v>952401</v>
      </c>
      <c r="M21" s="3">
        <v>411718.82</v>
      </c>
      <c r="N21" s="3">
        <v>50000</v>
      </c>
      <c r="O21" s="3">
        <v>50000</v>
      </c>
      <c r="P21" s="3">
        <v>378841</v>
      </c>
      <c r="Q21" s="4"/>
      <c r="R21" s="3">
        <v>13825555.949999999</v>
      </c>
      <c r="S21" s="3">
        <v>6200526.5700000003</v>
      </c>
      <c r="T21" s="3">
        <v>872466</v>
      </c>
      <c r="U21" s="3"/>
      <c r="V21" s="3">
        <v>428455.67</v>
      </c>
      <c r="W21" s="4"/>
      <c r="X21" s="4"/>
      <c r="Y21" s="3">
        <v>1238500</v>
      </c>
      <c r="Z21" s="3"/>
      <c r="AA21" s="3">
        <v>513495.99</v>
      </c>
      <c r="AB21" s="3">
        <v>91101.37</v>
      </c>
      <c r="AC21" s="3">
        <v>15000</v>
      </c>
      <c r="AD21" s="3">
        <v>140100</v>
      </c>
      <c r="AE21" s="3">
        <v>1800</v>
      </c>
      <c r="AF21" s="4"/>
      <c r="AG21" s="4"/>
      <c r="AH21" s="4"/>
      <c r="AI21" s="4"/>
      <c r="AJ21" s="4"/>
      <c r="AK21" s="4"/>
      <c r="AL21" s="4"/>
      <c r="AM21" s="4"/>
      <c r="AN21" s="4"/>
      <c r="AO21" s="3">
        <v>6754496.8600000003</v>
      </c>
      <c r="AP21" s="3">
        <v>319984.65000000002</v>
      </c>
      <c r="AQ21" s="4"/>
      <c r="AR21" s="4"/>
      <c r="AS21" s="3">
        <v>1391220</v>
      </c>
      <c r="AT21" s="3">
        <v>419030.57</v>
      </c>
      <c r="AU21" s="3">
        <v>318820</v>
      </c>
      <c r="AV21" s="3"/>
      <c r="AW21" s="4"/>
      <c r="AX21" s="3">
        <v>4608540.45</v>
      </c>
      <c r="AY21" s="3">
        <v>728405.43</v>
      </c>
      <c r="AZ21" s="3">
        <v>4734654.53</v>
      </c>
      <c r="BA21" s="3">
        <v>2221568.4900000002</v>
      </c>
      <c r="BB21" s="3">
        <v>775100</v>
      </c>
      <c r="BC21" s="3">
        <v>257848.56</v>
      </c>
      <c r="BD21" s="4"/>
      <c r="BE21" s="4"/>
      <c r="BF21" s="4"/>
      <c r="BG21" s="4"/>
      <c r="BH21" s="4"/>
      <c r="BI21" s="3">
        <v>41567796.840000004</v>
      </c>
      <c r="BJ21" s="3"/>
      <c r="BK21" s="3">
        <v>23015924.93</v>
      </c>
      <c r="BL21" s="3">
        <v>219769522.37</v>
      </c>
      <c r="BM21" s="3">
        <v>130770073.53</v>
      </c>
      <c r="BN21" s="3">
        <v>2062278</v>
      </c>
      <c r="BO21" s="3">
        <v>1189335.93</v>
      </c>
      <c r="BP21" s="3">
        <v>6671937</v>
      </c>
      <c r="BQ21" s="3">
        <v>3146825.29</v>
      </c>
      <c r="BR21" s="3">
        <v>16073940.859999999</v>
      </c>
      <c r="BS21" s="3"/>
      <c r="BT21" s="3">
        <v>7456921.5499999998</v>
      </c>
      <c r="BU21" s="3">
        <v>1555976</v>
      </c>
      <c r="BV21" s="3">
        <v>635223.01</v>
      </c>
      <c r="BW21" s="3">
        <v>627000</v>
      </c>
      <c r="BX21" s="3"/>
      <c r="BY21" s="3">
        <v>290350.40000000002</v>
      </c>
      <c r="BZ21" s="3">
        <v>29745580</v>
      </c>
      <c r="CA21" s="3">
        <v>18383738.890000001</v>
      </c>
      <c r="CB21" s="3">
        <v>13528007</v>
      </c>
      <c r="CC21" s="3">
        <v>6361855.7199999997</v>
      </c>
      <c r="CD21" s="4"/>
      <c r="CE21" s="4"/>
      <c r="CF21" s="4"/>
      <c r="CG21" s="4"/>
      <c r="CH21" s="4"/>
      <c r="CI21" s="3">
        <v>1295300</v>
      </c>
      <c r="CJ21" s="3">
        <v>577572.27</v>
      </c>
      <c r="CK21" s="4"/>
      <c r="CL21" s="4"/>
      <c r="CM21" s="4"/>
      <c r="CN21" s="4"/>
      <c r="CO21" s="4"/>
      <c r="CP21" s="4"/>
      <c r="CQ21" s="4"/>
      <c r="CR21" s="3">
        <v>711358.29</v>
      </c>
      <c r="CS21" s="3"/>
      <c r="CT21" s="3">
        <v>602315.81999999995</v>
      </c>
      <c r="CU21" s="3">
        <v>0</v>
      </c>
      <c r="CV21" s="3"/>
      <c r="CW21" s="3">
        <v>0</v>
      </c>
      <c r="CX21" s="3">
        <v>394700</v>
      </c>
      <c r="CY21" s="4"/>
      <c r="DA21" s="6">
        <f t="shared" si="0"/>
        <v>406429485.88000005</v>
      </c>
      <c r="DB21" s="6">
        <f t="shared" si="1"/>
        <v>222016422.94</v>
      </c>
    </row>
    <row r="22" spans="2:106" hidden="1">
      <c r="B22" s="2" t="s">
        <v>66</v>
      </c>
      <c r="C22" s="2"/>
      <c r="D22" s="3">
        <v>4504618.99</v>
      </c>
      <c r="E22" s="3">
        <v>2456766.9500000002</v>
      </c>
      <c r="F22" s="3">
        <v>893600</v>
      </c>
      <c r="G22" s="3">
        <v>470553.09</v>
      </c>
      <c r="H22" s="3">
        <v>18589559.579999998</v>
      </c>
      <c r="I22" s="3">
        <v>10565498.109999999</v>
      </c>
      <c r="J22" s="4"/>
      <c r="K22" s="4"/>
      <c r="L22" s="3">
        <v>2451500</v>
      </c>
      <c r="M22" s="3">
        <v>1054783.8799999999</v>
      </c>
      <c r="N22" s="4"/>
      <c r="O22" s="4"/>
      <c r="P22" s="3">
        <v>200477</v>
      </c>
      <c r="Q22" s="4"/>
      <c r="R22" s="3">
        <v>14855629.189999999</v>
      </c>
      <c r="S22" s="3">
        <v>5479438.1799999997</v>
      </c>
      <c r="T22" s="3">
        <v>498552</v>
      </c>
      <c r="U22" s="3"/>
      <c r="V22" s="3">
        <v>144589.07</v>
      </c>
      <c r="W22" s="4"/>
      <c r="X22" s="4"/>
      <c r="Y22" s="3">
        <v>1947600</v>
      </c>
      <c r="Z22" s="3"/>
      <c r="AA22" s="3">
        <v>862128.77</v>
      </c>
      <c r="AB22" s="4"/>
      <c r="AC22" s="4"/>
      <c r="AD22" s="3">
        <v>20000</v>
      </c>
      <c r="AE22" s="4"/>
      <c r="AF22" s="3">
        <v>25000</v>
      </c>
      <c r="AG22" s="3"/>
      <c r="AH22" s="4"/>
      <c r="AI22" s="4"/>
      <c r="AJ22" s="4"/>
      <c r="AK22" s="4"/>
      <c r="AL22" s="4"/>
      <c r="AM22" s="3">
        <v>450000</v>
      </c>
      <c r="AN22" s="3">
        <v>99537.79</v>
      </c>
      <c r="AO22" s="3">
        <v>7528802.5899999999</v>
      </c>
      <c r="AP22" s="3">
        <v>904868.03</v>
      </c>
      <c r="AQ22" s="4"/>
      <c r="AR22" s="4"/>
      <c r="AS22" s="3">
        <v>973054.25</v>
      </c>
      <c r="AT22" s="3">
        <v>276488.52</v>
      </c>
      <c r="AU22" s="3">
        <v>134000</v>
      </c>
      <c r="AV22" s="3"/>
      <c r="AW22" s="3">
        <v>62445</v>
      </c>
      <c r="AX22" s="3">
        <v>2596308</v>
      </c>
      <c r="AY22" s="3">
        <v>110790</v>
      </c>
      <c r="AZ22" s="3">
        <v>1461296</v>
      </c>
      <c r="BA22" s="3">
        <v>975561.85</v>
      </c>
      <c r="BB22" s="3">
        <v>2548900</v>
      </c>
      <c r="BC22" s="3">
        <v>995970.77</v>
      </c>
      <c r="BD22" s="4"/>
      <c r="BE22" s="4"/>
      <c r="BF22" s="4"/>
      <c r="BG22" s="4"/>
      <c r="BH22" s="4"/>
      <c r="BI22" s="3">
        <v>16659021.449999999</v>
      </c>
      <c r="BJ22" s="3"/>
      <c r="BK22" s="3">
        <v>8984985.3599999994</v>
      </c>
      <c r="BL22" s="3">
        <v>154203485.47</v>
      </c>
      <c r="BM22" s="3">
        <v>80615438.569999993</v>
      </c>
      <c r="BN22" s="3">
        <v>1315943</v>
      </c>
      <c r="BO22" s="3">
        <v>485062</v>
      </c>
      <c r="BP22" s="3">
        <v>6543805.5599999996</v>
      </c>
      <c r="BQ22" s="3">
        <v>3548787.61</v>
      </c>
      <c r="BR22" s="3">
        <v>22257077.690000001</v>
      </c>
      <c r="BS22" s="3"/>
      <c r="BT22" s="3">
        <v>8865571.3200000003</v>
      </c>
      <c r="BU22" s="3">
        <v>4323676</v>
      </c>
      <c r="BV22" s="3">
        <v>2224223.09</v>
      </c>
      <c r="BW22" s="3">
        <v>618300</v>
      </c>
      <c r="BX22" s="3"/>
      <c r="BY22" s="3">
        <v>245220.9</v>
      </c>
      <c r="BZ22" s="3">
        <v>16519878</v>
      </c>
      <c r="CA22" s="3">
        <v>9364283.2699999996</v>
      </c>
      <c r="CB22" s="3">
        <v>4125503</v>
      </c>
      <c r="CC22" s="3">
        <v>1878050.39</v>
      </c>
      <c r="CD22" s="3">
        <v>1901000</v>
      </c>
      <c r="CE22" s="3">
        <v>891528.43</v>
      </c>
      <c r="CF22" s="4"/>
      <c r="CG22" s="4"/>
      <c r="CH22" s="4"/>
      <c r="CI22" s="3">
        <v>162000</v>
      </c>
      <c r="CJ22" s="3">
        <v>71400</v>
      </c>
      <c r="CK22" s="4"/>
      <c r="CL22" s="4"/>
      <c r="CM22" s="4"/>
      <c r="CN22" s="4"/>
      <c r="CO22" s="4"/>
      <c r="CP22" s="4"/>
      <c r="CQ22" s="4"/>
      <c r="CR22" s="3">
        <v>93625.33</v>
      </c>
      <c r="CS22" s="3"/>
      <c r="CT22" s="3">
        <v>51951.03</v>
      </c>
      <c r="CU22" s="3">
        <v>0</v>
      </c>
      <c r="CV22" s="3"/>
      <c r="CW22" s="3">
        <v>0</v>
      </c>
      <c r="CX22" s="3">
        <v>555000</v>
      </c>
      <c r="CY22" s="4"/>
      <c r="DA22" s="6">
        <f t="shared" si="0"/>
        <v>288957213.09999996</v>
      </c>
      <c r="DB22" s="6">
        <f t="shared" si="1"/>
        <v>141685921.98000002</v>
      </c>
    </row>
    <row r="23" spans="2:106" hidden="1">
      <c r="B23" s="2" t="s">
        <v>67</v>
      </c>
      <c r="C23" s="2"/>
      <c r="D23" s="3">
        <v>4379169</v>
      </c>
      <c r="E23" s="3">
        <v>2155960.5499999998</v>
      </c>
      <c r="F23" s="3">
        <v>1632800</v>
      </c>
      <c r="G23" s="3">
        <v>814117.84</v>
      </c>
      <c r="H23" s="3">
        <v>24929017</v>
      </c>
      <c r="I23" s="3">
        <v>12552098.300000001</v>
      </c>
      <c r="J23" s="4"/>
      <c r="K23" s="4"/>
      <c r="L23" s="3">
        <v>2431000</v>
      </c>
      <c r="M23" s="3">
        <v>1237418.81</v>
      </c>
      <c r="N23" s="3">
        <v>40000</v>
      </c>
      <c r="O23" s="3">
        <v>40000</v>
      </c>
      <c r="P23" s="3">
        <v>130000</v>
      </c>
      <c r="Q23" s="4"/>
      <c r="R23" s="3">
        <v>20727142.23</v>
      </c>
      <c r="S23" s="3">
        <v>11973861.26</v>
      </c>
      <c r="T23" s="3">
        <v>623190</v>
      </c>
      <c r="U23" s="3"/>
      <c r="V23" s="3">
        <v>279972.82</v>
      </c>
      <c r="W23" s="4"/>
      <c r="X23" s="4"/>
      <c r="Y23" s="3">
        <v>10000</v>
      </c>
      <c r="Z23" s="3"/>
      <c r="AA23" s="4"/>
      <c r="AB23" s="3">
        <v>193500</v>
      </c>
      <c r="AC23" s="3">
        <v>121654.32</v>
      </c>
      <c r="AD23" s="3">
        <v>4000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3">
        <v>10423144.310000001</v>
      </c>
      <c r="AP23" s="3">
        <v>4046764.11</v>
      </c>
      <c r="AQ23" s="4"/>
      <c r="AR23" s="4"/>
      <c r="AS23" s="3">
        <v>187100</v>
      </c>
      <c r="AT23" s="4"/>
      <c r="AU23" s="3">
        <v>149000</v>
      </c>
      <c r="AV23" s="3"/>
      <c r="AW23" s="3">
        <v>82705.62</v>
      </c>
      <c r="AX23" s="3">
        <v>9361727</v>
      </c>
      <c r="AY23" s="3">
        <v>5896084.3499999996</v>
      </c>
      <c r="AZ23" s="3">
        <v>2477021</v>
      </c>
      <c r="BA23" s="3">
        <v>1603910.04</v>
      </c>
      <c r="BB23" s="4"/>
      <c r="BC23" s="4"/>
      <c r="BD23" s="4"/>
      <c r="BE23" s="4"/>
      <c r="BF23" s="4"/>
      <c r="BG23" s="4"/>
      <c r="BH23" s="4"/>
      <c r="BI23" s="3">
        <v>27720944</v>
      </c>
      <c r="BJ23" s="3"/>
      <c r="BK23" s="3">
        <v>11884605.800000001</v>
      </c>
      <c r="BL23" s="3">
        <v>186921195</v>
      </c>
      <c r="BM23" s="3">
        <v>97412170.510000005</v>
      </c>
      <c r="BN23" s="3">
        <v>1304345</v>
      </c>
      <c r="BO23" s="3">
        <v>1090384.3700000001</v>
      </c>
      <c r="BP23" s="3">
        <v>5794166</v>
      </c>
      <c r="BQ23" s="3">
        <v>2674420.0099999998</v>
      </c>
      <c r="BR23" s="3">
        <v>30805507.5</v>
      </c>
      <c r="BS23" s="3"/>
      <c r="BT23" s="3">
        <v>15960762.810000001</v>
      </c>
      <c r="BU23" s="3">
        <v>3356276</v>
      </c>
      <c r="BV23" s="3">
        <v>1541767.65</v>
      </c>
      <c r="BW23" s="3">
        <v>776500</v>
      </c>
      <c r="BX23" s="3"/>
      <c r="BY23" s="3">
        <v>405799.59</v>
      </c>
      <c r="BZ23" s="3">
        <v>25165215</v>
      </c>
      <c r="CA23" s="3">
        <v>15758325.15</v>
      </c>
      <c r="CB23" s="3">
        <v>7302836</v>
      </c>
      <c r="CC23" s="3">
        <v>3333163.04</v>
      </c>
      <c r="CD23" s="4"/>
      <c r="CE23" s="4"/>
      <c r="CF23" s="3">
        <v>604000</v>
      </c>
      <c r="CG23" s="3"/>
      <c r="CH23" s="3">
        <v>360720.25</v>
      </c>
      <c r="CI23" s="3">
        <v>1144500</v>
      </c>
      <c r="CJ23" s="3">
        <v>1001582.39</v>
      </c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3">
        <v>0</v>
      </c>
      <c r="CV23" s="3"/>
      <c r="CW23" s="3">
        <v>0</v>
      </c>
      <c r="CX23" s="3">
        <v>332000</v>
      </c>
      <c r="CY23" s="3">
        <v>0</v>
      </c>
      <c r="DA23" s="6">
        <f t="shared" si="0"/>
        <v>368925295.04000002</v>
      </c>
      <c r="DB23" s="6">
        <f t="shared" si="1"/>
        <v>192106595.26999998</v>
      </c>
    </row>
    <row r="24" spans="2:106" hidden="1">
      <c r="B24" s="2" t="s">
        <v>68</v>
      </c>
      <c r="C24" s="2"/>
      <c r="D24" s="3">
        <v>8304496.6600000001</v>
      </c>
      <c r="E24" s="3">
        <v>3918205.42</v>
      </c>
      <c r="F24" s="3">
        <v>688100</v>
      </c>
      <c r="G24" s="3">
        <v>258192.2</v>
      </c>
      <c r="H24" s="3">
        <v>32112956.879999999</v>
      </c>
      <c r="I24" s="3">
        <v>13721934.970000001</v>
      </c>
      <c r="J24" s="4"/>
      <c r="K24" s="4"/>
      <c r="L24" s="3">
        <v>4088200</v>
      </c>
      <c r="M24" s="3">
        <v>1493890.06</v>
      </c>
      <c r="N24" s="3">
        <v>555000</v>
      </c>
      <c r="O24" s="4"/>
      <c r="P24" s="3">
        <v>480390</v>
      </c>
      <c r="Q24" s="4"/>
      <c r="R24" s="3">
        <v>32987446.41</v>
      </c>
      <c r="S24" s="3">
        <v>15685088.199999999</v>
      </c>
      <c r="T24" s="3">
        <v>1184061</v>
      </c>
      <c r="U24" s="3"/>
      <c r="V24" s="3">
        <v>467576.78</v>
      </c>
      <c r="W24" s="4"/>
      <c r="X24" s="4"/>
      <c r="Y24" s="3">
        <v>2621000</v>
      </c>
      <c r="Z24" s="3"/>
      <c r="AA24" s="3">
        <v>794537.9</v>
      </c>
      <c r="AB24" s="3">
        <v>381753</v>
      </c>
      <c r="AC24" s="3">
        <v>16154</v>
      </c>
      <c r="AD24" s="3">
        <v>304723</v>
      </c>
      <c r="AE24" s="3">
        <v>7675</v>
      </c>
      <c r="AF24" s="4"/>
      <c r="AG24" s="4"/>
      <c r="AH24" s="4"/>
      <c r="AI24" s="4"/>
      <c r="AJ24" s="4"/>
      <c r="AK24" s="4"/>
      <c r="AL24" s="4"/>
      <c r="AM24" s="3">
        <v>1550200</v>
      </c>
      <c r="AN24" s="3">
        <v>741508.99</v>
      </c>
      <c r="AO24" s="3">
        <v>17890017.219999999</v>
      </c>
      <c r="AP24" s="3">
        <v>3494821.39</v>
      </c>
      <c r="AQ24" s="4"/>
      <c r="AR24" s="4"/>
      <c r="AS24" s="3">
        <v>7812687.4900000002</v>
      </c>
      <c r="AT24" s="3">
        <v>456174.4</v>
      </c>
      <c r="AU24" s="3">
        <v>8302050</v>
      </c>
      <c r="AV24" s="3"/>
      <c r="AW24" s="3">
        <v>115328.08</v>
      </c>
      <c r="AX24" s="3">
        <v>9782168</v>
      </c>
      <c r="AY24" s="3">
        <v>1102806.8899999999</v>
      </c>
      <c r="AZ24" s="3">
        <v>17267966.5</v>
      </c>
      <c r="BA24" s="3">
        <v>9153166.6300000008</v>
      </c>
      <c r="BB24" s="3">
        <v>1334100</v>
      </c>
      <c r="BC24" s="3">
        <v>654006.86</v>
      </c>
      <c r="BD24" s="3">
        <v>330500</v>
      </c>
      <c r="BE24" s="3"/>
      <c r="BF24" s="4"/>
      <c r="BG24" s="4"/>
      <c r="BH24" s="4"/>
      <c r="BI24" s="3">
        <v>66412658</v>
      </c>
      <c r="BJ24" s="3"/>
      <c r="BK24" s="3">
        <v>34334276.32</v>
      </c>
      <c r="BL24" s="3">
        <v>279354811</v>
      </c>
      <c r="BM24" s="3">
        <v>161069899.78</v>
      </c>
      <c r="BN24" s="3">
        <v>2059644</v>
      </c>
      <c r="BO24" s="3">
        <v>515127.68</v>
      </c>
      <c r="BP24" s="3">
        <v>13885648</v>
      </c>
      <c r="BQ24" s="3">
        <v>5981463.1500000004</v>
      </c>
      <c r="BR24" s="3">
        <v>59423641.07</v>
      </c>
      <c r="BS24" s="3"/>
      <c r="BT24" s="3">
        <v>21919778.91</v>
      </c>
      <c r="BU24" s="3">
        <v>1995276</v>
      </c>
      <c r="BV24" s="3">
        <v>730440.81</v>
      </c>
      <c r="BW24" s="3">
        <v>1286077.8</v>
      </c>
      <c r="BX24" s="3"/>
      <c r="BY24" s="3">
        <v>753635.16</v>
      </c>
      <c r="BZ24" s="3">
        <v>38418087</v>
      </c>
      <c r="CA24" s="3">
        <v>23087289.239999998</v>
      </c>
      <c r="CB24" s="3">
        <v>9479131</v>
      </c>
      <c r="CC24" s="3">
        <v>4176223.49</v>
      </c>
      <c r="CD24" s="3">
        <v>2441500</v>
      </c>
      <c r="CE24" s="3">
        <v>1130591.74</v>
      </c>
      <c r="CF24" s="4"/>
      <c r="CG24" s="4"/>
      <c r="CH24" s="4"/>
      <c r="CI24" s="3">
        <v>3017700</v>
      </c>
      <c r="CJ24" s="3">
        <v>1537477.1</v>
      </c>
      <c r="CK24" s="4"/>
      <c r="CL24" s="4"/>
      <c r="CM24" s="4"/>
      <c r="CN24" s="4"/>
      <c r="CO24" s="3">
        <v>737700</v>
      </c>
      <c r="CP24" s="3"/>
      <c r="CQ24" s="3">
        <v>368400</v>
      </c>
      <c r="CR24" s="3">
        <v>392000</v>
      </c>
      <c r="CS24" s="3"/>
      <c r="CT24" s="3">
        <v>71536.25</v>
      </c>
      <c r="CU24" s="3">
        <v>0</v>
      </c>
      <c r="CV24" s="3"/>
      <c r="CW24" s="3">
        <v>0</v>
      </c>
      <c r="CX24" s="3">
        <v>546207</v>
      </c>
      <c r="CY24" s="4"/>
      <c r="DA24" s="6">
        <f t="shared" si="0"/>
        <v>627427897.02999997</v>
      </c>
      <c r="DB24" s="6">
        <f t="shared" si="1"/>
        <v>307741053.4000001</v>
      </c>
    </row>
    <row r="25" spans="2:106" hidden="1">
      <c r="B25" s="2" t="s">
        <v>69</v>
      </c>
      <c r="C25" s="2"/>
      <c r="D25" s="3">
        <v>4630571.13</v>
      </c>
      <c r="E25" s="3">
        <v>2523651.89</v>
      </c>
      <c r="F25" s="3">
        <v>858616</v>
      </c>
      <c r="G25" s="3">
        <v>490639.16</v>
      </c>
      <c r="H25" s="3">
        <v>27187312.850000001</v>
      </c>
      <c r="I25" s="3">
        <v>16249064.550000001</v>
      </c>
      <c r="J25" s="4"/>
      <c r="K25" s="4"/>
      <c r="L25" s="3">
        <v>1893138</v>
      </c>
      <c r="M25" s="3">
        <v>1045682.2</v>
      </c>
      <c r="N25" s="3">
        <v>441717</v>
      </c>
      <c r="O25" s="4"/>
      <c r="P25" s="3">
        <v>2812792</v>
      </c>
      <c r="Q25" s="4"/>
      <c r="R25" s="3">
        <v>7408623.1900000004</v>
      </c>
      <c r="S25" s="3">
        <v>4911966.87</v>
      </c>
      <c r="T25" s="3">
        <v>810147</v>
      </c>
      <c r="U25" s="3"/>
      <c r="V25" s="3">
        <v>335889.49</v>
      </c>
      <c r="W25" s="4"/>
      <c r="X25" s="4"/>
      <c r="Y25" s="3">
        <v>1991738</v>
      </c>
      <c r="Z25" s="3"/>
      <c r="AA25" s="3">
        <v>799074.19</v>
      </c>
      <c r="AB25" s="3">
        <v>11000</v>
      </c>
      <c r="AC25" s="4"/>
      <c r="AD25" s="3">
        <v>323933</v>
      </c>
      <c r="AE25" s="3">
        <v>183558.2</v>
      </c>
      <c r="AF25" s="3">
        <v>451357</v>
      </c>
      <c r="AG25" s="3"/>
      <c r="AH25" s="3">
        <v>177728.59</v>
      </c>
      <c r="AI25" s="4"/>
      <c r="AJ25" s="4"/>
      <c r="AK25" s="4"/>
      <c r="AL25" s="4"/>
      <c r="AM25" s="4"/>
      <c r="AN25" s="4"/>
      <c r="AO25" s="3">
        <v>12781602.24</v>
      </c>
      <c r="AP25" s="3">
        <v>1541531</v>
      </c>
      <c r="AQ25" s="4"/>
      <c r="AR25" s="4"/>
      <c r="AS25" s="3">
        <v>2111800</v>
      </c>
      <c r="AT25" s="3">
        <v>383709.96</v>
      </c>
      <c r="AU25" s="3">
        <v>15925059</v>
      </c>
      <c r="AV25" s="3"/>
      <c r="AW25" s="3">
        <v>4777594.5</v>
      </c>
      <c r="AX25" s="3">
        <v>25338030.100000001</v>
      </c>
      <c r="AY25" s="3">
        <v>7578196.6200000001</v>
      </c>
      <c r="AZ25" s="3">
        <v>3298429.86</v>
      </c>
      <c r="BA25" s="3">
        <v>2303272.98</v>
      </c>
      <c r="BB25" s="4"/>
      <c r="BC25" s="4"/>
      <c r="BD25" s="4"/>
      <c r="BE25" s="4"/>
      <c r="BF25" s="4"/>
      <c r="BG25" s="4"/>
      <c r="BH25" s="4"/>
      <c r="BI25" s="3">
        <v>25353574.23</v>
      </c>
      <c r="BJ25" s="3"/>
      <c r="BK25" s="3">
        <v>12362653.15</v>
      </c>
      <c r="BL25" s="3">
        <v>179945402.06999999</v>
      </c>
      <c r="BM25" s="3">
        <v>96098938.989999995</v>
      </c>
      <c r="BN25" s="3">
        <v>1489528</v>
      </c>
      <c r="BO25" s="3">
        <v>533891.19999999995</v>
      </c>
      <c r="BP25" s="3">
        <v>6085200</v>
      </c>
      <c r="BQ25" s="3">
        <v>2964276.75</v>
      </c>
      <c r="BR25" s="3">
        <v>51966660.57</v>
      </c>
      <c r="BS25" s="3"/>
      <c r="BT25" s="3">
        <v>22367196.469999999</v>
      </c>
      <c r="BU25" s="3">
        <v>2022115</v>
      </c>
      <c r="BV25" s="3">
        <v>1046031.93</v>
      </c>
      <c r="BW25" s="3">
        <v>346416.53</v>
      </c>
      <c r="BX25" s="3"/>
      <c r="BY25" s="3">
        <v>269871.78999999998</v>
      </c>
      <c r="BZ25" s="3">
        <v>26991654</v>
      </c>
      <c r="CA25" s="3">
        <v>14675443.689999999</v>
      </c>
      <c r="CB25" s="3">
        <v>4182071</v>
      </c>
      <c r="CC25" s="3">
        <v>1896422.6</v>
      </c>
      <c r="CD25" s="3">
        <v>2157639</v>
      </c>
      <c r="CE25" s="3">
        <v>1132672.96</v>
      </c>
      <c r="CF25" s="3">
        <v>481500</v>
      </c>
      <c r="CG25" s="3"/>
      <c r="CH25" s="3">
        <v>301936.65000000002</v>
      </c>
      <c r="CI25" s="4"/>
      <c r="CJ25" s="4"/>
      <c r="CK25" s="4"/>
      <c r="CL25" s="4"/>
      <c r="CM25" s="4"/>
      <c r="CN25" s="4"/>
      <c r="CO25" s="4"/>
      <c r="CP25" s="4"/>
      <c r="CQ25" s="4"/>
      <c r="CR25" s="3">
        <v>110000</v>
      </c>
      <c r="CS25" s="3"/>
      <c r="CT25" s="3">
        <v>10722.17</v>
      </c>
      <c r="CU25" s="3">
        <v>0</v>
      </c>
      <c r="CV25" s="3"/>
      <c r="CW25" s="3">
        <v>0</v>
      </c>
      <c r="CX25" s="3">
        <v>0</v>
      </c>
      <c r="CY25" s="3">
        <v>0</v>
      </c>
      <c r="DA25" s="6">
        <f t="shared" si="0"/>
        <v>409407626.76999992</v>
      </c>
      <c r="DB25" s="6">
        <f t="shared" si="1"/>
        <v>196961618.54999995</v>
      </c>
    </row>
    <row r="26" spans="2:106" hidden="1">
      <c r="B26" s="2" t="s">
        <v>70</v>
      </c>
      <c r="C26" s="2"/>
      <c r="D26" s="3">
        <v>4938856.92</v>
      </c>
      <c r="E26" s="3">
        <v>2388910.91</v>
      </c>
      <c r="F26" s="3">
        <v>996588</v>
      </c>
      <c r="G26" s="3">
        <v>444809.02</v>
      </c>
      <c r="H26" s="3">
        <v>19918243.52</v>
      </c>
      <c r="I26" s="3">
        <v>10303665.369999999</v>
      </c>
      <c r="J26" s="4"/>
      <c r="K26" s="4"/>
      <c r="L26" s="3">
        <v>2635595</v>
      </c>
      <c r="M26" s="3">
        <v>1161849.6499999999</v>
      </c>
      <c r="N26" s="3">
        <v>260764</v>
      </c>
      <c r="O26" s="4"/>
      <c r="P26" s="4"/>
      <c r="Q26" s="4"/>
      <c r="R26" s="3">
        <v>17550554.440000001</v>
      </c>
      <c r="S26" s="3">
        <v>5933122.7400000002</v>
      </c>
      <c r="T26" s="3">
        <v>498552</v>
      </c>
      <c r="U26" s="3"/>
      <c r="V26" s="3">
        <v>142569.17000000001</v>
      </c>
      <c r="W26" s="4"/>
      <c r="X26" s="4"/>
      <c r="Y26" s="3">
        <v>166842</v>
      </c>
      <c r="Z26" s="3"/>
      <c r="AA26" s="3">
        <v>111200</v>
      </c>
      <c r="AB26" s="4"/>
      <c r="AC26" s="4"/>
      <c r="AD26" s="3">
        <v>312324</v>
      </c>
      <c r="AE26" s="3">
        <v>49678.239999999998</v>
      </c>
      <c r="AF26" s="3">
        <v>359547</v>
      </c>
      <c r="AG26" s="3"/>
      <c r="AH26" s="3">
        <v>137251.45000000001</v>
      </c>
      <c r="AI26" s="4"/>
      <c r="AJ26" s="4"/>
      <c r="AK26" s="4"/>
      <c r="AL26" s="4"/>
      <c r="AM26" s="3">
        <v>480000</v>
      </c>
      <c r="AN26" s="3">
        <v>152592</v>
      </c>
      <c r="AO26" s="3">
        <v>2261898.1800000002</v>
      </c>
      <c r="AP26" s="3">
        <v>16815</v>
      </c>
      <c r="AQ26" s="3">
        <v>55250</v>
      </c>
      <c r="AR26" s="4"/>
      <c r="AS26" s="3">
        <v>703815.99</v>
      </c>
      <c r="AT26" s="3">
        <v>409417.13</v>
      </c>
      <c r="AU26" s="3">
        <v>47000</v>
      </c>
      <c r="AV26" s="3"/>
      <c r="AW26" s="3">
        <v>3875.95</v>
      </c>
      <c r="AX26" s="3">
        <v>8009978.6900000004</v>
      </c>
      <c r="AY26" s="3">
        <v>1745968.07</v>
      </c>
      <c r="AZ26" s="3">
        <v>1071111.8700000001</v>
      </c>
      <c r="BA26" s="3">
        <v>409852.3</v>
      </c>
      <c r="BB26" s="4"/>
      <c r="BC26" s="4"/>
      <c r="BD26" s="4"/>
      <c r="BE26" s="4"/>
      <c r="BF26" s="4"/>
      <c r="BG26" s="4"/>
      <c r="BH26" s="4"/>
      <c r="BI26" s="3">
        <v>14769177.609999999</v>
      </c>
      <c r="BJ26" s="3"/>
      <c r="BK26" s="3">
        <v>8671674.6899999995</v>
      </c>
      <c r="BL26" s="3">
        <v>165163019.84999999</v>
      </c>
      <c r="BM26" s="3">
        <v>97014451.549999997</v>
      </c>
      <c r="BN26" s="3">
        <v>993985</v>
      </c>
      <c r="BO26" s="3">
        <v>872363.04</v>
      </c>
      <c r="BP26" s="3">
        <v>6145324</v>
      </c>
      <c r="BQ26" s="3">
        <v>2806664.6</v>
      </c>
      <c r="BR26" s="3">
        <v>22148283.539999999</v>
      </c>
      <c r="BS26" s="3"/>
      <c r="BT26" s="3">
        <v>9311074.3100000005</v>
      </c>
      <c r="BU26" s="3">
        <v>3442067</v>
      </c>
      <c r="BV26" s="3">
        <v>1424282.03</v>
      </c>
      <c r="BW26" s="3">
        <v>65368.2</v>
      </c>
      <c r="BX26" s="3"/>
      <c r="BY26" s="3">
        <v>29472.52</v>
      </c>
      <c r="BZ26" s="3">
        <v>20169881</v>
      </c>
      <c r="CA26" s="3">
        <v>12457768.17</v>
      </c>
      <c r="CB26" s="3">
        <v>5189135</v>
      </c>
      <c r="CC26" s="3">
        <v>2339487.09</v>
      </c>
      <c r="CD26" s="3">
        <v>1962716</v>
      </c>
      <c r="CE26" s="3">
        <v>819293.49</v>
      </c>
      <c r="CF26" s="4"/>
      <c r="CG26" s="4"/>
      <c r="CH26" s="4"/>
      <c r="CI26" s="3">
        <v>115990</v>
      </c>
      <c r="CJ26" s="3">
        <v>62540</v>
      </c>
      <c r="CK26" s="4"/>
      <c r="CL26" s="4"/>
      <c r="CM26" s="4"/>
      <c r="CN26" s="4"/>
      <c r="CO26" s="4"/>
      <c r="CP26" s="4"/>
      <c r="CQ26" s="4"/>
      <c r="CR26" s="3">
        <v>68000</v>
      </c>
      <c r="CS26" s="3"/>
      <c r="CT26" s="3">
        <v>145.37</v>
      </c>
      <c r="CU26" s="3">
        <v>0</v>
      </c>
      <c r="CV26" s="3"/>
      <c r="CW26" s="3">
        <v>0</v>
      </c>
      <c r="CX26" s="3">
        <v>0</v>
      </c>
      <c r="CY26" s="3">
        <v>0</v>
      </c>
      <c r="DA26" s="6">
        <f t="shared" si="0"/>
        <v>300499868.81</v>
      </c>
      <c r="DB26" s="6">
        <f t="shared" si="1"/>
        <v>159220793.86000001</v>
      </c>
    </row>
    <row r="27" spans="2:106" hidden="1">
      <c r="B27" s="2" t="s">
        <v>71</v>
      </c>
      <c r="C27" s="2"/>
      <c r="D27" s="3">
        <v>9260553.3499999996</v>
      </c>
      <c r="E27" s="3">
        <v>4115041.04</v>
      </c>
      <c r="F27" s="3">
        <v>822000</v>
      </c>
      <c r="G27" s="3">
        <v>423326.83</v>
      </c>
      <c r="H27" s="3">
        <v>28462341.609999999</v>
      </c>
      <c r="I27" s="3">
        <v>14574658.699999999</v>
      </c>
      <c r="J27" s="4"/>
      <c r="K27" s="4"/>
      <c r="L27" s="3">
        <v>3484000</v>
      </c>
      <c r="M27" s="3">
        <v>1910171.99</v>
      </c>
      <c r="N27" s="3">
        <v>160000</v>
      </c>
      <c r="O27" s="4"/>
      <c r="P27" s="3">
        <v>117700</v>
      </c>
      <c r="Q27" s="4"/>
      <c r="R27" s="3">
        <v>13154431.33</v>
      </c>
      <c r="S27" s="3">
        <v>5889080.1100000003</v>
      </c>
      <c r="T27" s="3">
        <v>1184061</v>
      </c>
      <c r="U27" s="3"/>
      <c r="V27" s="3">
        <v>492695.68</v>
      </c>
      <c r="W27" s="4"/>
      <c r="X27" s="4"/>
      <c r="Y27" s="3">
        <v>266000</v>
      </c>
      <c r="Z27" s="3"/>
      <c r="AA27" s="3">
        <v>10225</v>
      </c>
      <c r="AB27" s="3">
        <v>75600</v>
      </c>
      <c r="AC27" s="3">
        <v>4452</v>
      </c>
      <c r="AD27" s="3">
        <v>85000</v>
      </c>
      <c r="AE27" s="4"/>
      <c r="AF27" s="3">
        <v>237000</v>
      </c>
      <c r="AG27" s="3"/>
      <c r="AH27" s="3">
        <v>104920.15</v>
      </c>
      <c r="AI27" s="4"/>
      <c r="AJ27" s="4"/>
      <c r="AK27" s="4"/>
      <c r="AL27" s="4"/>
      <c r="AM27" s="4"/>
      <c r="AN27" s="4"/>
      <c r="AO27" s="3">
        <v>10178742.85</v>
      </c>
      <c r="AP27" s="3">
        <v>1403874.95</v>
      </c>
      <c r="AQ27" s="4"/>
      <c r="AR27" s="4"/>
      <c r="AS27" s="3">
        <v>655840</v>
      </c>
      <c r="AT27" s="3">
        <v>14947.5</v>
      </c>
      <c r="AU27" s="3">
        <v>325000</v>
      </c>
      <c r="AV27" s="3"/>
      <c r="AW27" s="3">
        <v>27807.64</v>
      </c>
      <c r="AX27" s="3">
        <v>7487200</v>
      </c>
      <c r="AY27" s="3">
        <v>3754599.44</v>
      </c>
      <c r="AZ27" s="3">
        <v>17739397.539999999</v>
      </c>
      <c r="BA27" s="3">
        <v>7283801.96</v>
      </c>
      <c r="BB27" s="4"/>
      <c r="BC27" s="4"/>
      <c r="BD27" s="3">
        <v>500000</v>
      </c>
      <c r="BE27" s="3"/>
      <c r="BF27" s="4"/>
      <c r="BG27" s="4"/>
      <c r="BH27" s="4"/>
      <c r="BI27" s="3">
        <v>60073282</v>
      </c>
      <c r="BJ27" s="3"/>
      <c r="BK27" s="3">
        <v>21835753.059999999</v>
      </c>
      <c r="BL27" s="3">
        <v>254815679</v>
      </c>
      <c r="BM27" s="3">
        <v>133615100.61</v>
      </c>
      <c r="BN27" s="3">
        <v>2163278</v>
      </c>
      <c r="BO27" s="3">
        <v>874270.5</v>
      </c>
      <c r="BP27" s="3">
        <v>10287599.449999999</v>
      </c>
      <c r="BQ27" s="3">
        <v>4963589.38</v>
      </c>
      <c r="BR27" s="3">
        <v>37170590.5</v>
      </c>
      <c r="BS27" s="3"/>
      <c r="BT27" s="3">
        <v>15117420.4</v>
      </c>
      <c r="BU27" s="3">
        <v>3590866</v>
      </c>
      <c r="BV27" s="3">
        <v>1490251.74</v>
      </c>
      <c r="BW27" s="3">
        <v>684628.63</v>
      </c>
      <c r="BX27" s="3"/>
      <c r="BY27" s="3">
        <v>203086.33</v>
      </c>
      <c r="BZ27" s="3">
        <v>30002707</v>
      </c>
      <c r="CA27" s="3">
        <v>17848246.870000001</v>
      </c>
      <c r="CB27" s="3">
        <v>12172017</v>
      </c>
      <c r="CC27" s="3">
        <v>5323805.8600000003</v>
      </c>
      <c r="CD27" s="3">
        <v>2133000</v>
      </c>
      <c r="CE27" s="3">
        <v>980167.01</v>
      </c>
      <c r="CF27" s="3">
        <v>396200</v>
      </c>
      <c r="CG27" s="3"/>
      <c r="CH27" s="3">
        <v>223204.1</v>
      </c>
      <c r="CI27" s="3">
        <v>5321100</v>
      </c>
      <c r="CJ27" s="3">
        <v>2493828.0099999998</v>
      </c>
      <c r="CK27" s="4"/>
      <c r="CL27" s="4"/>
      <c r="CM27" s="4"/>
      <c r="CN27" s="4"/>
      <c r="CO27" s="3">
        <v>282200</v>
      </c>
      <c r="CP27" s="3"/>
      <c r="CQ27" s="3">
        <v>144860</v>
      </c>
      <c r="CR27" s="3">
        <v>12011.65</v>
      </c>
      <c r="CS27" s="3"/>
      <c r="CT27" s="3">
        <v>0</v>
      </c>
      <c r="CU27" s="3">
        <v>0</v>
      </c>
      <c r="CV27" s="3"/>
      <c r="CW27" s="3">
        <v>0</v>
      </c>
      <c r="CX27" s="4"/>
      <c r="CY27" s="4"/>
      <c r="DA27" s="6">
        <f t="shared" si="0"/>
        <v>513300026.90999997</v>
      </c>
      <c r="DB27" s="6">
        <f t="shared" si="1"/>
        <v>245118734.86000001</v>
      </c>
    </row>
    <row r="28" spans="2:106" hidden="1">
      <c r="B28" s="2" t="s">
        <v>72</v>
      </c>
      <c r="C28" s="2"/>
      <c r="D28" s="3">
        <v>4577730</v>
      </c>
      <c r="E28" s="3">
        <v>2289724.29</v>
      </c>
      <c r="F28" s="3">
        <v>1123774</v>
      </c>
      <c r="G28" s="3">
        <v>498005.01</v>
      </c>
      <c r="H28" s="3">
        <v>17409703.5</v>
      </c>
      <c r="I28" s="3">
        <v>10307338.18</v>
      </c>
      <c r="J28" s="4"/>
      <c r="K28" s="4"/>
      <c r="L28" s="3">
        <v>2557632</v>
      </c>
      <c r="M28" s="3">
        <v>1241441.6100000001</v>
      </c>
      <c r="N28" s="3">
        <v>60000</v>
      </c>
      <c r="O28" s="4"/>
      <c r="P28" s="3">
        <v>3008484</v>
      </c>
      <c r="Q28" s="3">
        <v>0</v>
      </c>
      <c r="R28" s="3">
        <v>10721744</v>
      </c>
      <c r="S28" s="3">
        <v>4352983.3899999997</v>
      </c>
      <c r="T28" s="3">
        <v>498552</v>
      </c>
      <c r="U28" s="3"/>
      <c r="V28" s="3">
        <v>223435.06</v>
      </c>
      <c r="W28" s="4"/>
      <c r="X28" s="4"/>
      <c r="Y28" s="3">
        <v>144000</v>
      </c>
      <c r="Z28" s="3"/>
      <c r="AA28" s="3">
        <v>20000</v>
      </c>
      <c r="AB28" s="4"/>
      <c r="AC28" s="4"/>
      <c r="AD28" s="3">
        <v>31520</v>
      </c>
      <c r="AE28" s="3">
        <v>13852.04</v>
      </c>
      <c r="AF28" s="3">
        <v>291566</v>
      </c>
      <c r="AG28" s="3"/>
      <c r="AH28" s="3">
        <v>118409.03</v>
      </c>
      <c r="AI28" s="4"/>
      <c r="AJ28" s="4"/>
      <c r="AK28" s="4"/>
      <c r="AL28" s="4"/>
      <c r="AM28" s="3">
        <v>600000</v>
      </c>
      <c r="AN28" s="3">
        <v>310100</v>
      </c>
      <c r="AO28" s="3">
        <v>8103646</v>
      </c>
      <c r="AP28" s="3">
        <v>180813.43</v>
      </c>
      <c r="AQ28" s="4"/>
      <c r="AR28" s="4"/>
      <c r="AS28" s="3">
        <v>2145671</v>
      </c>
      <c r="AT28" s="3">
        <v>1017347</v>
      </c>
      <c r="AU28" s="3">
        <v>169397</v>
      </c>
      <c r="AV28" s="3"/>
      <c r="AW28" s="3">
        <v>42502.49</v>
      </c>
      <c r="AX28" s="3">
        <v>1294806</v>
      </c>
      <c r="AY28" s="4"/>
      <c r="AZ28" s="3">
        <v>3468940.63</v>
      </c>
      <c r="BA28" s="3">
        <v>1337624.05</v>
      </c>
      <c r="BB28" s="4"/>
      <c r="BC28" s="4"/>
      <c r="BD28" s="4"/>
      <c r="BE28" s="4"/>
      <c r="BF28" s="4"/>
      <c r="BG28" s="4"/>
      <c r="BH28" s="4"/>
      <c r="BI28" s="3">
        <v>11508552</v>
      </c>
      <c r="BJ28" s="3"/>
      <c r="BK28" s="3">
        <v>6134196.2800000003</v>
      </c>
      <c r="BL28" s="3">
        <v>138756410</v>
      </c>
      <c r="BM28" s="3">
        <v>79282225.430000007</v>
      </c>
      <c r="BN28" s="3">
        <v>955158</v>
      </c>
      <c r="BO28" s="3">
        <v>809118.7</v>
      </c>
      <c r="BP28" s="3">
        <v>6115355</v>
      </c>
      <c r="BQ28" s="3">
        <v>2833225.94</v>
      </c>
      <c r="BR28" s="3">
        <v>28117446.199999999</v>
      </c>
      <c r="BS28" s="3"/>
      <c r="BT28" s="3">
        <v>12555124.34</v>
      </c>
      <c r="BU28" s="3">
        <v>3935881</v>
      </c>
      <c r="BV28" s="3">
        <v>1719799.6</v>
      </c>
      <c r="BW28" s="3">
        <v>1012399</v>
      </c>
      <c r="BX28" s="3"/>
      <c r="BY28" s="3">
        <v>531787.76</v>
      </c>
      <c r="BZ28" s="3">
        <v>15641803</v>
      </c>
      <c r="CA28" s="3">
        <v>9608379.8599999994</v>
      </c>
      <c r="CB28" s="3">
        <v>3520287</v>
      </c>
      <c r="CC28" s="3">
        <v>1639329.64</v>
      </c>
      <c r="CD28" s="3">
        <v>1381099</v>
      </c>
      <c r="CE28" s="3">
        <v>710068.43</v>
      </c>
      <c r="CF28" s="3">
        <v>130000</v>
      </c>
      <c r="CG28" s="3"/>
      <c r="CH28" s="3">
        <v>52542.2</v>
      </c>
      <c r="CI28" s="4"/>
      <c r="CJ28" s="4"/>
      <c r="CK28" s="4"/>
      <c r="CL28" s="4"/>
      <c r="CM28" s="4"/>
      <c r="CN28" s="4"/>
      <c r="CO28" s="4"/>
      <c r="CP28" s="4"/>
      <c r="CQ28" s="4"/>
      <c r="CR28" s="3">
        <v>27000</v>
      </c>
      <c r="CS28" s="3"/>
      <c r="CT28" s="3">
        <v>372.6</v>
      </c>
      <c r="CU28" s="3">
        <v>0</v>
      </c>
      <c r="CV28" s="3"/>
      <c r="CW28" s="3">
        <v>0</v>
      </c>
      <c r="CX28" s="4"/>
      <c r="CY28" s="4"/>
      <c r="DA28" s="6">
        <f t="shared" si="0"/>
        <v>267308556.32999998</v>
      </c>
      <c r="DB28" s="6">
        <f t="shared" si="1"/>
        <v>137829746.35999998</v>
      </c>
    </row>
    <row r="29" spans="2:106" hidden="1">
      <c r="B29" s="2" t="s">
        <v>73</v>
      </c>
      <c r="C29" s="2"/>
      <c r="D29" s="3">
        <v>5676460</v>
      </c>
      <c r="E29" s="3">
        <v>2630581.29</v>
      </c>
      <c r="F29" s="3">
        <v>1104000</v>
      </c>
      <c r="G29" s="3">
        <v>582200.65</v>
      </c>
      <c r="H29" s="3">
        <v>22990062.84</v>
      </c>
      <c r="I29" s="3">
        <v>12065090.390000001</v>
      </c>
      <c r="J29" s="4"/>
      <c r="K29" s="4"/>
      <c r="L29" s="3">
        <v>3166900</v>
      </c>
      <c r="M29" s="3">
        <v>1357894.35</v>
      </c>
      <c r="N29" s="4"/>
      <c r="O29" s="4"/>
      <c r="P29" s="3">
        <v>526738</v>
      </c>
      <c r="Q29" s="4"/>
      <c r="R29" s="3">
        <v>22721294.18</v>
      </c>
      <c r="S29" s="3">
        <v>9971657.2200000007</v>
      </c>
      <c r="T29" s="3">
        <v>685509</v>
      </c>
      <c r="U29" s="3"/>
      <c r="V29" s="3">
        <v>279731.63</v>
      </c>
      <c r="W29" s="4"/>
      <c r="X29" s="4"/>
      <c r="Y29" s="3">
        <v>2387000</v>
      </c>
      <c r="Z29" s="3"/>
      <c r="AA29" s="3">
        <v>1083096.1100000001</v>
      </c>
      <c r="AB29" s="3">
        <v>72000</v>
      </c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3">
        <v>250000</v>
      </c>
      <c r="AN29" s="4"/>
      <c r="AO29" s="3">
        <v>916172.23</v>
      </c>
      <c r="AP29" s="3">
        <v>222740</v>
      </c>
      <c r="AQ29" s="4"/>
      <c r="AR29" s="4"/>
      <c r="AS29" s="3">
        <v>498351</v>
      </c>
      <c r="AT29" s="3">
        <v>254669</v>
      </c>
      <c r="AU29" s="3">
        <v>57000</v>
      </c>
      <c r="AV29" s="3"/>
      <c r="AW29" s="3">
        <v>25403.02</v>
      </c>
      <c r="AX29" s="3">
        <v>10590832.800000001</v>
      </c>
      <c r="AY29" s="3">
        <v>1793695.8</v>
      </c>
      <c r="AZ29" s="3">
        <v>4385093.25</v>
      </c>
      <c r="BA29" s="3">
        <v>2815244.84</v>
      </c>
      <c r="BB29" s="4"/>
      <c r="BC29" s="4"/>
      <c r="BD29" s="4"/>
      <c r="BE29" s="4"/>
      <c r="BF29" s="4"/>
      <c r="BG29" s="4"/>
      <c r="BH29" s="4"/>
      <c r="BI29" s="3">
        <v>32273163</v>
      </c>
      <c r="BJ29" s="3"/>
      <c r="BK29" s="3">
        <v>14080640.99</v>
      </c>
      <c r="BL29" s="3">
        <v>192038379</v>
      </c>
      <c r="BM29" s="3">
        <v>99181469.450000003</v>
      </c>
      <c r="BN29" s="3">
        <v>1587536</v>
      </c>
      <c r="BO29" s="3">
        <v>589715</v>
      </c>
      <c r="BP29" s="3">
        <v>8720052</v>
      </c>
      <c r="BQ29" s="3">
        <v>3596033.8</v>
      </c>
      <c r="BR29" s="3">
        <v>31851193.420000002</v>
      </c>
      <c r="BS29" s="3"/>
      <c r="BT29" s="3">
        <v>12808840.84</v>
      </c>
      <c r="BU29" s="3">
        <v>5417276</v>
      </c>
      <c r="BV29" s="3">
        <v>2259091.2000000002</v>
      </c>
      <c r="BW29" s="3">
        <v>748347.65</v>
      </c>
      <c r="BX29" s="3"/>
      <c r="BY29" s="3">
        <v>223060.35</v>
      </c>
      <c r="BZ29" s="3">
        <v>23204006</v>
      </c>
      <c r="CA29" s="3">
        <v>14448929.460000001</v>
      </c>
      <c r="CB29" s="3">
        <v>9392653</v>
      </c>
      <c r="CC29" s="3">
        <v>4211678.51</v>
      </c>
      <c r="CD29" s="3">
        <v>1659000</v>
      </c>
      <c r="CE29" s="3">
        <v>768020.02</v>
      </c>
      <c r="CF29" s="3">
        <v>448000</v>
      </c>
      <c r="CG29" s="3"/>
      <c r="CH29" s="3">
        <v>180055.12</v>
      </c>
      <c r="CI29" s="3">
        <v>101000</v>
      </c>
      <c r="CJ29" s="3">
        <v>66961.2</v>
      </c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3">
        <v>0</v>
      </c>
      <c r="CV29" s="3"/>
      <c r="CW29" s="3">
        <v>0</v>
      </c>
      <c r="CX29" s="4"/>
      <c r="CY29" s="4"/>
      <c r="DA29" s="6">
        <f t="shared" si="0"/>
        <v>383468019.37</v>
      </c>
      <c r="DB29" s="6">
        <f t="shared" si="1"/>
        <v>185496500.24000001</v>
      </c>
    </row>
    <row r="30" spans="2:106" hidden="1">
      <c r="B30" s="2" t="s">
        <v>74</v>
      </c>
      <c r="C30" s="2"/>
      <c r="D30" s="3">
        <v>5306899.32</v>
      </c>
      <c r="E30" s="3">
        <v>2978156.66</v>
      </c>
      <c r="F30" s="3">
        <v>797000</v>
      </c>
      <c r="G30" s="3">
        <v>519975.54</v>
      </c>
      <c r="H30" s="3">
        <v>21993890.960000001</v>
      </c>
      <c r="I30" s="3">
        <v>12029090.74</v>
      </c>
      <c r="J30" s="4"/>
      <c r="K30" s="4"/>
      <c r="L30" s="3">
        <v>2143000</v>
      </c>
      <c r="M30" s="3">
        <v>1253971.08</v>
      </c>
      <c r="N30" s="3">
        <v>643000</v>
      </c>
      <c r="O30" s="4"/>
      <c r="P30" s="4"/>
      <c r="Q30" s="4"/>
      <c r="R30" s="3">
        <v>16382434</v>
      </c>
      <c r="S30" s="3">
        <v>5610206.5599999996</v>
      </c>
      <c r="T30" s="3">
        <v>560871</v>
      </c>
      <c r="U30" s="3"/>
      <c r="V30" s="3">
        <v>201088.42</v>
      </c>
      <c r="W30" s="4"/>
      <c r="X30" s="4"/>
      <c r="Y30" s="4"/>
      <c r="Z30" s="4"/>
      <c r="AA30" s="4"/>
      <c r="AB30" s="3">
        <v>59000</v>
      </c>
      <c r="AC30" s="3">
        <v>21756.18</v>
      </c>
      <c r="AD30" s="4"/>
      <c r="AE30" s="4"/>
      <c r="AF30" s="4"/>
      <c r="AG30" s="4"/>
      <c r="AH30" s="4"/>
      <c r="AI30" s="4"/>
      <c r="AJ30" s="4"/>
      <c r="AK30" s="4"/>
      <c r="AL30" s="4"/>
      <c r="AM30" s="3">
        <v>250000</v>
      </c>
      <c r="AN30" s="3">
        <v>122500</v>
      </c>
      <c r="AO30" s="3">
        <v>14432786.550000001</v>
      </c>
      <c r="AP30" s="3">
        <v>672082.4</v>
      </c>
      <c r="AQ30" s="4"/>
      <c r="AR30" s="4"/>
      <c r="AS30" s="3">
        <v>1563531</v>
      </c>
      <c r="AT30" s="3">
        <v>467704.31</v>
      </c>
      <c r="AU30" s="3">
        <v>26000</v>
      </c>
      <c r="AV30" s="3"/>
      <c r="AW30" s="3">
        <v>14181.94</v>
      </c>
      <c r="AX30" s="3">
        <v>7009655.1299999999</v>
      </c>
      <c r="AY30" s="3">
        <v>1085064.3500000001</v>
      </c>
      <c r="AZ30" s="3">
        <v>3384189.08</v>
      </c>
      <c r="BA30" s="3">
        <v>900113.3</v>
      </c>
      <c r="BB30" s="3">
        <v>8000</v>
      </c>
      <c r="BC30" s="4"/>
      <c r="BD30" s="4"/>
      <c r="BE30" s="4"/>
      <c r="BF30" s="4"/>
      <c r="BG30" s="4"/>
      <c r="BH30" s="4"/>
      <c r="BI30" s="3">
        <v>14508138</v>
      </c>
      <c r="BJ30" s="3"/>
      <c r="BK30" s="3">
        <v>6935175.29</v>
      </c>
      <c r="BL30" s="3">
        <v>115830822</v>
      </c>
      <c r="BM30" s="3">
        <v>63932328.850000001</v>
      </c>
      <c r="BN30" s="3">
        <v>913753</v>
      </c>
      <c r="BO30" s="3">
        <v>702664.52</v>
      </c>
      <c r="BP30" s="3">
        <v>5573828</v>
      </c>
      <c r="BQ30" s="3">
        <v>3055636.76</v>
      </c>
      <c r="BR30" s="3">
        <v>31868475</v>
      </c>
      <c r="BS30" s="3"/>
      <c r="BT30" s="3">
        <v>14722629.25</v>
      </c>
      <c r="BU30" s="3">
        <v>2449276</v>
      </c>
      <c r="BV30" s="3">
        <v>1195723.3999999999</v>
      </c>
      <c r="BW30" s="3">
        <v>1164396.68</v>
      </c>
      <c r="BX30" s="3"/>
      <c r="BY30" s="3">
        <v>358780.45</v>
      </c>
      <c r="BZ30" s="3">
        <v>15964063</v>
      </c>
      <c r="CA30" s="3">
        <v>8544744.3200000003</v>
      </c>
      <c r="CB30" s="3">
        <v>7197731</v>
      </c>
      <c r="CC30" s="3">
        <v>2989017.56</v>
      </c>
      <c r="CD30" s="4"/>
      <c r="CE30" s="4"/>
      <c r="CF30" s="3">
        <v>144000</v>
      </c>
      <c r="CG30" s="3"/>
      <c r="CH30" s="3">
        <v>116570</v>
      </c>
      <c r="CI30" s="4"/>
      <c r="CJ30" s="4"/>
      <c r="CK30" s="4"/>
      <c r="CL30" s="4"/>
      <c r="CM30" s="4"/>
      <c r="CN30" s="4"/>
      <c r="CO30" s="4"/>
      <c r="CP30" s="4"/>
      <c r="CQ30" s="4"/>
      <c r="CR30" s="3">
        <v>18000</v>
      </c>
      <c r="CS30" s="3"/>
      <c r="CT30" s="3">
        <v>0</v>
      </c>
      <c r="CU30" s="3">
        <v>4451344.87</v>
      </c>
      <c r="CV30" s="3"/>
      <c r="CW30" s="3">
        <v>0</v>
      </c>
      <c r="CX30" s="4"/>
      <c r="CY30" s="4"/>
      <c r="DA30" s="6">
        <f t="shared" si="0"/>
        <v>274644084.59000003</v>
      </c>
      <c r="DB30" s="6">
        <f t="shared" si="1"/>
        <v>128407405.70000002</v>
      </c>
    </row>
    <row r="31" spans="2:106" hidden="1">
      <c r="B31" s="2" t="s">
        <v>75</v>
      </c>
      <c r="C31" s="2"/>
      <c r="D31" s="3">
        <v>5089322</v>
      </c>
      <c r="E31" s="3">
        <v>2528255.39</v>
      </c>
      <c r="F31" s="3">
        <v>1294600</v>
      </c>
      <c r="G31" s="3">
        <v>493269.67</v>
      </c>
      <c r="H31" s="3">
        <v>21594288</v>
      </c>
      <c r="I31" s="3">
        <v>12220608.859999999</v>
      </c>
      <c r="J31" s="4"/>
      <c r="K31" s="4"/>
      <c r="L31" s="3">
        <v>3075360</v>
      </c>
      <c r="M31" s="3">
        <v>1316868.6100000001</v>
      </c>
      <c r="N31" s="3">
        <v>140000</v>
      </c>
      <c r="O31" s="4"/>
      <c r="P31" s="3">
        <v>739698</v>
      </c>
      <c r="Q31" s="4"/>
      <c r="R31" s="3">
        <v>15913403.789999999</v>
      </c>
      <c r="S31" s="3">
        <v>6414428.9400000004</v>
      </c>
      <c r="T31" s="3">
        <v>498552</v>
      </c>
      <c r="U31" s="3"/>
      <c r="V31" s="3">
        <v>197187.37</v>
      </c>
      <c r="W31" s="4"/>
      <c r="X31" s="4"/>
      <c r="Y31" s="3">
        <v>40000</v>
      </c>
      <c r="Z31" s="3"/>
      <c r="AA31" s="3">
        <v>4000</v>
      </c>
      <c r="AB31" s="3">
        <v>102000</v>
      </c>
      <c r="AC31" s="3">
        <v>9134</v>
      </c>
      <c r="AD31" s="3">
        <v>32000</v>
      </c>
      <c r="AE31" s="3">
        <v>13661.06</v>
      </c>
      <c r="AF31" s="3">
        <v>319400</v>
      </c>
      <c r="AG31" s="3"/>
      <c r="AH31" s="3">
        <v>155111.75</v>
      </c>
      <c r="AI31" s="4"/>
      <c r="AJ31" s="4"/>
      <c r="AK31" s="4"/>
      <c r="AL31" s="4"/>
      <c r="AM31" s="3">
        <v>50000</v>
      </c>
      <c r="AN31" s="4"/>
      <c r="AO31" s="3">
        <v>42023623.850000001</v>
      </c>
      <c r="AP31" s="3">
        <v>416667</v>
      </c>
      <c r="AQ31" s="4"/>
      <c r="AR31" s="4"/>
      <c r="AS31" s="3">
        <v>71000</v>
      </c>
      <c r="AT31" s="4"/>
      <c r="AU31" s="3">
        <v>50000</v>
      </c>
      <c r="AV31" s="3"/>
      <c r="AW31" s="3">
        <v>20331.12</v>
      </c>
      <c r="AX31" s="3">
        <v>3271069</v>
      </c>
      <c r="AY31" s="3">
        <v>0</v>
      </c>
      <c r="AZ31" s="3">
        <v>3498079.79</v>
      </c>
      <c r="BA31" s="3">
        <v>1149992.3600000001</v>
      </c>
      <c r="BB31" s="4"/>
      <c r="BC31" s="4"/>
      <c r="BD31" s="4"/>
      <c r="BE31" s="4"/>
      <c r="BF31" s="4"/>
      <c r="BG31" s="4"/>
      <c r="BH31" s="4"/>
      <c r="BI31" s="3">
        <v>15380564</v>
      </c>
      <c r="BJ31" s="3"/>
      <c r="BK31" s="3">
        <v>7220437.1100000003</v>
      </c>
      <c r="BL31" s="3">
        <v>121127545.89</v>
      </c>
      <c r="BM31" s="3">
        <v>67076949.359999999</v>
      </c>
      <c r="BN31" s="3">
        <v>956924</v>
      </c>
      <c r="BO31" s="3">
        <v>371835.96</v>
      </c>
      <c r="BP31" s="3">
        <v>6726619</v>
      </c>
      <c r="BQ31" s="3">
        <v>3140400.5</v>
      </c>
      <c r="BR31" s="3">
        <v>25637755</v>
      </c>
      <c r="BS31" s="3"/>
      <c r="BT31" s="3">
        <v>12614942.48</v>
      </c>
      <c r="BU31" s="3">
        <v>4862276</v>
      </c>
      <c r="BV31" s="3">
        <v>2357982.59</v>
      </c>
      <c r="BW31" s="3">
        <v>810000</v>
      </c>
      <c r="BX31" s="3"/>
      <c r="BY31" s="3">
        <v>395693.27</v>
      </c>
      <c r="BZ31" s="3">
        <v>13676670</v>
      </c>
      <c r="CA31" s="3">
        <v>8600127.5800000001</v>
      </c>
      <c r="CB31" s="3">
        <v>4234902</v>
      </c>
      <c r="CC31" s="3">
        <v>1809682.67</v>
      </c>
      <c r="CD31" s="3">
        <v>1303600</v>
      </c>
      <c r="CE31" s="3">
        <v>823999.99</v>
      </c>
      <c r="CF31" s="4"/>
      <c r="CG31" s="4"/>
      <c r="CH31" s="4"/>
      <c r="CI31" s="3">
        <v>499000</v>
      </c>
      <c r="CJ31" s="3">
        <v>303170</v>
      </c>
      <c r="CK31" s="4"/>
      <c r="CL31" s="4"/>
      <c r="CM31" s="4"/>
      <c r="CN31" s="4"/>
      <c r="CO31" s="4"/>
      <c r="CP31" s="4"/>
      <c r="CQ31" s="4"/>
      <c r="CR31" s="3">
        <v>50000</v>
      </c>
      <c r="CS31" s="3"/>
      <c r="CT31" s="4"/>
      <c r="CU31" s="3">
        <v>0</v>
      </c>
      <c r="CV31" s="3"/>
      <c r="CW31" s="3">
        <v>0</v>
      </c>
      <c r="CX31" s="4"/>
      <c r="CY31" s="4"/>
      <c r="DA31" s="6">
        <f t="shared" si="0"/>
        <v>293068252.31999999</v>
      </c>
      <c r="DB31" s="6">
        <f t="shared" si="1"/>
        <v>129645603.63999999</v>
      </c>
    </row>
    <row r="32" spans="2:106" hidden="1">
      <c r="B32" s="2" t="s">
        <v>76</v>
      </c>
      <c r="C32" s="2"/>
      <c r="D32" s="3">
        <v>6990022</v>
      </c>
      <c r="E32" s="3">
        <v>3674903.85</v>
      </c>
      <c r="F32" s="3">
        <v>493350</v>
      </c>
      <c r="G32" s="3">
        <v>269572.14</v>
      </c>
      <c r="H32" s="3">
        <v>17518575.300000001</v>
      </c>
      <c r="I32" s="3">
        <v>10543671.35</v>
      </c>
      <c r="J32" s="3">
        <v>700</v>
      </c>
      <c r="K32" s="4"/>
      <c r="L32" s="3">
        <v>3803300</v>
      </c>
      <c r="M32" s="3">
        <v>2005130.72</v>
      </c>
      <c r="N32" s="3">
        <v>110000</v>
      </c>
      <c r="O32" s="4"/>
      <c r="P32" s="3">
        <v>89338</v>
      </c>
      <c r="Q32" s="4"/>
      <c r="R32" s="3">
        <v>27645783.129999999</v>
      </c>
      <c r="S32" s="3">
        <v>11135010.560000001</v>
      </c>
      <c r="T32" s="3">
        <v>1184061</v>
      </c>
      <c r="U32" s="3"/>
      <c r="V32" s="3">
        <v>358431.88</v>
      </c>
      <c r="W32" s="4"/>
      <c r="X32" s="4"/>
      <c r="Y32" s="3">
        <v>2054700</v>
      </c>
      <c r="Z32" s="3"/>
      <c r="AA32" s="3">
        <v>1192985.6100000001</v>
      </c>
      <c r="AB32" s="4"/>
      <c r="AC32" s="4"/>
      <c r="AD32" s="3">
        <v>29000</v>
      </c>
      <c r="AE32" s="4"/>
      <c r="AF32" s="3">
        <v>332000</v>
      </c>
      <c r="AG32" s="3"/>
      <c r="AH32" s="3">
        <v>124460.31</v>
      </c>
      <c r="AI32" s="4"/>
      <c r="AJ32" s="4"/>
      <c r="AK32" s="4"/>
      <c r="AL32" s="4"/>
      <c r="AM32" s="3">
        <v>500000</v>
      </c>
      <c r="AN32" s="3">
        <v>200000</v>
      </c>
      <c r="AO32" s="3">
        <v>9904010.3300000001</v>
      </c>
      <c r="AP32" s="4"/>
      <c r="AQ32" s="4"/>
      <c r="AR32" s="4"/>
      <c r="AS32" s="3">
        <v>6102499.5499999998</v>
      </c>
      <c r="AT32" s="3">
        <v>1714117.67</v>
      </c>
      <c r="AU32" s="4"/>
      <c r="AV32" s="4"/>
      <c r="AW32" s="4"/>
      <c r="AX32" s="3">
        <v>2629343</v>
      </c>
      <c r="AY32" s="3">
        <v>90000</v>
      </c>
      <c r="AZ32" s="3">
        <v>933521</v>
      </c>
      <c r="BA32" s="3">
        <v>698242.02</v>
      </c>
      <c r="BB32" s="3">
        <v>3000000</v>
      </c>
      <c r="BC32" s="3">
        <v>3000000</v>
      </c>
      <c r="BD32" s="4"/>
      <c r="BE32" s="4"/>
      <c r="BF32" s="4"/>
      <c r="BG32" s="4"/>
      <c r="BH32" s="4"/>
      <c r="BI32" s="3">
        <v>3419283</v>
      </c>
      <c r="BJ32" s="3"/>
      <c r="BK32" s="3">
        <v>1626800.94</v>
      </c>
      <c r="BL32" s="3">
        <v>168364123.25999999</v>
      </c>
      <c r="BM32" s="3">
        <v>79096904.739999995</v>
      </c>
      <c r="BN32" s="3">
        <v>1233225</v>
      </c>
      <c r="BO32" s="3">
        <v>864975.98</v>
      </c>
      <c r="BP32" s="3">
        <v>6719387</v>
      </c>
      <c r="BQ32" s="3">
        <v>3682944.64</v>
      </c>
      <c r="BR32" s="3">
        <v>26018286.489999998</v>
      </c>
      <c r="BS32" s="3"/>
      <c r="BT32" s="3">
        <v>12543433.210000001</v>
      </c>
      <c r="BU32" s="3">
        <v>3051739</v>
      </c>
      <c r="BV32" s="3">
        <v>1506772.39</v>
      </c>
      <c r="BW32" s="3">
        <v>1125755</v>
      </c>
      <c r="BX32" s="3"/>
      <c r="BY32" s="3">
        <v>546609.9</v>
      </c>
      <c r="BZ32" s="3">
        <v>17127486</v>
      </c>
      <c r="CA32" s="3">
        <v>9151884.8200000003</v>
      </c>
      <c r="CB32" s="3">
        <v>2271571</v>
      </c>
      <c r="CC32" s="3">
        <v>1228765.7</v>
      </c>
      <c r="CD32" s="3">
        <v>948000</v>
      </c>
      <c r="CE32" s="3">
        <v>485406.08</v>
      </c>
      <c r="CF32" s="3">
        <v>333000</v>
      </c>
      <c r="CG32" s="3"/>
      <c r="CH32" s="3">
        <v>120766</v>
      </c>
      <c r="CI32" s="4"/>
      <c r="CJ32" s="4"/>
      <c r="CK32" s="4"/>
      <c r="CL32" s="4"/>
      <c r="CM32" s="4"/>
      <c r="CN32" s="4"/>
      <c r="CO32" s="4"/>
      <c r="CP32" s="4"/>
      <c r="CQ32" s="4"/>
      <c r="CR32" s="3">
        <v>30000</v>
      </c>
      <c r="CS32" s="3"/>
      <c r="CT32" s="3">
        <v>0</v>
      </c>
      <c r="CU32" s="3">
        <v>0</v>
      </c>
      <c r="CV32" s="3"/>
      <c r="CW32" s="3">
        <v>0</v>
      </c>
      <c r="CX32" s="3">
        <v>0</v>
      </c>
      <c r="CY32" s="4"/>
      <c r="DA32" s="6">
        <f t="shared" si="0"/>
        <v>313962059.06</v>
      </c>
      <c r="DB32" s="6">
        <f t="shared" si="1"/>
        <v>145861790.50999999</v>
      </c>
    </row>
    <row r="33" spans="2:106" hidden="1">
      <c r="B33" s="2" t="s">
        <v>46</v>
      </c>
      <c r="C33" s="2"/>
      <c r="D33" s="3">
        <v>1431300</v>
      </c>
      <c r="E33" s="3">
        <v>655431.5</v>
      </c>
      <c r="F33" s="3">
        <v>4491300</v>
      </c>
      <c r="G33" s="3">
        <v>2003749.4</v>
      </c>
      <c r="H33" s="3">
        <v>55663200</v>
      </c>
      <c r="I33" s="3">
        <v>25676960.07</v>
      </c>
      <c r="J33" s="3">
        <v>600</v>
      </c>
      <c r="K33" s="4"/>
      <c r="L33" s="3">
        <v>15542020</v>
      </c>
      <c r="M33" s="3">
        <v>7172621.6399999997</v>
      </c>
      <c r="N33" s="4"/>
      <c r="O33" s="4"/>
      <c r="P33" s="3">
        <v>4142000.76</v>
      </c>
      <c r="Q33" s="3">
        <v>0</v>
      </c>
      <c r="R33" s="3">
        <v>41566519</v>
      </c>
      <c r="S33" s="3">
        <v>17403843.170000002</v>
      </c>
      <c r="T33" s="4"/>
      <c r="U33" s="4"/>
      <c r="V33" s="4"/>
      <c r="W33" s="4"/>
      <c r="X33" s="4"/>
      <c r="Y33" s="3">
        <v>15370476</v>
      </c>
      <c r="Z33" s="3"/>
      <c r="AA33" s="3">
        <v>6764512.5099999998</v>
      </c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3">
        <v>20005500</v>
      </c>
      <c r="AN33" s="3">
        <v>11000000</v>
      </c>
      <c r="AO33" s="3">
        <v>31650000</v>
      </c>
      <c r="AP33" s="3">
        <v>10702375.289999999</v>
      </c>
      <c r="AQ33" s="4"/>
      <c r="AR33" s="4"/>
      <c r="AS33" s="3">
        <v>18658762.960000001</v>
      </c>
      <c r="AT33" s="3">
        <v>3400278.21</v>
      </c>
      <c r="AU33" s="3">
        <v>6350000</v>
      </c>
      <c r="AV33" s="3"/>
      <c r="AW33" s="3">
        <v>2170150.87</v>
      </c>
      <c r="AX33" s="3">
        <v>7546100</v>
      </c>
      <c r="AY33" s="3">
        <v>2006376.91</v>
      </c>
      <c r="AZ33" s="3">
        <v>111608901</v>
      </c>
      <c r="BA33" s="3">
        <v>52506900.420000002</v>
      </c>
      <c r="BB33" s="3">
        <v>10874844</v>
      </c>
      <c r="BC33" s="3">
        <v>4689917.7300000004</v>
      </c>
      <c r="BD33" s="4"/>
      <c r="BE33" s="4"/>
      <c r="BF33" s="4"/>
      <c r="BG33" s="4"/>
      <c r="BH33" s="4"/>
      <c r="BI33" s="3">
        <v>417558768.13999999</v>
      </c>
      <c r="BJ33" s="3"/>
      <c r="BK33" s="3">
        <v>224839053.08000001</v>
      </c>
      <c r="BL33" s="3">
        <v>553963387.76999998</v>
      </c>
      <c r="BM33" s="3">
        <v>317233553.58999997</v>
      </c>
      <c r="BN33" s="3">
        <v>21686050.960000001</v>
      </c>
      <c r="BO33" s="3">
        <v>7541378.7400000002</v>
      </c>
      <c r="BP33" s="3">
        <v>78531281.239999995</v>
      </c>
      <c r="BQ33" s="3">
        <v>32454226.489999998</v>
      </c>
      <c r="BR33" s="3">
        <v>46910651</v>
      </c>
      <c r="BS33" s="3"/>
      <c r="BT33" s="3">
        <v>23248857.77</v>
      </c>
      <c r="BU33" s="3">
        <v>8188300</v>
      </c>
      <c r="BV33" s="3">
        <v>3697609.73</v>
      </c>
      <c r="BW33" s="3">
        <v>3246800</v>
      </c>
      <c r="BX33" s="3"/>
      <c r="BY33" s="3">
        <v>1837226.5</v>
      </c>
      <c r="BZ33" s="3">
        <v>210814295.5</v>
      </c>
      <c r="CA33" s="3">
        <v>115766963.2</v>
      </c>
      <c r="CB33" s="3">
        <v>27728328</v>
      </c>
      <c r="CC33" s="3">
        <v>13279553.140000001</v>
      </c>
      <c r="CD33" s="3">
        <v>20719100</v>
      </c>
      <c r="CE33" s="3">
        <v>9824229.4700000007</v>
      </c>
      <c r="CF33" s="4"/>
      <c r="CG33" s="4"/>
      <c r="CH33" s="4"/>
      <c r="CI33" s="3">
        <v>107401035</v>
      </c>
      <c r="CJ33" s="3">
        <v>26077504.440000001</v>
      </c>
      <c r="CK33" s="4"/>
      <c r="CL33" s="4"/>
      <c r="CM33" s="3">
        <v>3221300</v>
      </c>
      <c r="CN33" s="3">
        <v>1691554.5</v>
      </c>
      <c r="CO33" s="3">
        <v>5023700</v>
      </c>
      <c r="CP33" s="3"/>
      <c r="CQ33" s="3">
        <v>2318738.77</v>
      </c>
      <c r="CR33" s="3">
        <v>1889400</v>
      </c>
      <c r="CS33" s="3"/>
      <c r="CT33" s="3">
        <v>0</v>
      </c>
      <c r="CU33" s="4"/>
      <c r="CV33" s="4"/>
      <c r="CW33" s="4"/>
      <c r="CX33" s="4"/>
      <c r="CY33" s="4"/>
      <c r="DA33" s="6">
        <f t="shared" si="0"/>
        <v>1851783921.3300002</v>
      </c>
      <c r="DB33" s="6">
        <f t="shared" si="1"/>
        <v>925963567.13999999</v>
      </c>
    </row>
    <row r="34" spans="2:106" hidden="1">
      <c r="B34" s="2" t="s">
        <v>48</v>
      </c>
      <c r="C34" s="2"/>
      <c r="D34" s="3">
        <v>2423500</v>
      </c>
      <c r="E34" s="3">
        <v>1230644.8</v>
      </c>
      <c r="F34" s="3">
        <v>12382659</v>
      </c>
      <c r="G34" s="3">
        <v>7059129.6900000004</v>
      </c>
      <c r="H34" s="3">
        <v>122738385.95999999</v>
      </c>
      <c r="I34" s="3">
        <v>69215238.959999993</v>
      </c>
      <c r="J34" s="3">
        <v>4200</v>
      </c>
      <c r="K34" s="4"/>
      <c r="L34" s="3">
        <v>34194850.670000002</v>
      </c>
      <c r="M34" s="3">
        <v>19566911.48</v>
      </c>
      <c r="N34" s="3">
        <v>148409</v>
      </c>
      <c r="O34" s="3">
        <v>63067.09</v>
      </c>
      <c r="P34" s="3">
        <v>787100</v>
      </c>
      <c r="Q34" s="4"/>
      <c r="R34" s="3">
        <v>291342400.07999998</v>
      </c>
      <c r="S34" s="3">
        <v>140800520.21000001</v>
      </c>
      <c r="T34" s="4"/>
      <c r="U34" s="4"/>
      <c r="V34" s="4"/>
      <c r="W34" s="3">
        <v>76000</v>
      </c>
      <c r="X34" s="3">
        <v>38000</v>
      </c>
      <c r="Y34" s="3">
        <v>55711540.200000003</v>
      </c>
      <c r="Z34" s="3"/>
      <c r="AA34" s="3">
        <v>25205498.760000002</v>
      </c>
      <c r="AB34" s="4"/>
      <c r="AC34" s="4"/>
      <c r="AD34" s="3">
        <v>60000</v>
      </c>
      <c r="AE34" s="3">
        <v>41032</v>
      </c>
      <c r="AF34" s="4"/>
      <c r="AG34" s="4"/>
      <c r="AH34" s="4"/>
      <c r="AI34" s="3">
        <v>85000</v>
      </c>
      <c r="AJ34" s="3">
        <v>10000</v>
      </c>
      <c r="AK34" s="3">
        <v>839661</v>
      </c>
      <c r="AL34" s="3">
        <v>704962</v>
      </c>
      <c r="AM34" s="3">
        <v>123641360.06999999</v>
      </c>
      <c r="AN34" s="3">
        <v>64736334.579999998</v>
      </c>
      <c r="AO34" s="3">
        <v>317374640.37</v>
      </c>
      <c r="AP34" s="3">
        <v>170975508.99000001</v>
      </c>
      <c r="AQ34" s="4"/>
      <c r="AR34" s="4"/>
      <c r="AS34" s="3">
        <v>29136095.890000001</v>
      </c>
      <c r="AT34" s="3">
        <v>10664453.609999999</v>
      </c>
      <c r="AU34" s="3">
        <v>155140210.40000001</v>
      </c>
      <c r="AV34" s="3"/>
      <c r="AW34" s="3">
        <v>34301076.899999999</v>
      </c>
      <c r="AX34" s="3">
        <v>91981523.099999994</v>
      </c>
      <c r="AY34" s="3">
        <v>3322618.27</v>
      </c>
      <c r="AZ34" s="3">
        <v>237538977.68000001</v>
      </c>
      <c r="BA34" s="3">
        <v>108536738.81</v>
      </c>
      <c r="BB34" s="3">
        <v>90563678.049999997</v>
      </c>
      <c r="BC34" s="3">
        <v>42903513.689999998</v>
      </c>
      <c r="BD34" s="4"/>
      <c r="BE34" s="4"/>
      <c r="BF34" s="4"/>
      <c r="BG34" s="3">
        <v>15925458.77</v>
      </c>
      <c r="BH34" s="3">
        <v>7420379.0300000003</v>
      </c>
      <c r="BI34" s="3">
        <v>1070155384.89</v>
      </c>
      <c r="BJ34" s="3"/>
      <c r="BK34" s="3">
        <v>608106934.75</v>
      </c>
      <c r="BL34" s="3">
        <v>2224536924.9699998</v>
      </c>
      <c r="BM34" s="3">
        <v>1241638106.1500001</v>
      </c>
      <c r="BN34" s="3">
        <v>59574374.280000001</v>
      </c>
      <c r="BO34" s="3">
        <v>18029002.48</v>
      </c>
      <c r="BP34" s="3">
        <v>66502349.229999997</v>
      </c>
      <c r="BQ34" s="3">
        <v>35847250.789999999</v>
      </c>
      <c r="BR34" s="3">
        <v>147562600</v>
      </c>
      <c r="BS34" s="3"/>
      <c r="BT34" s="3">
        <v>71523944.310000002</v>
      </c>
      <c r="BU34" s="3">
        <v>22469024.850000001</v>
      </c>
      <c r="BV34" s="3">
        <v>10980496.91</v>
      </c>
      <c r="BW34" s="3">
        <v>5414904</v>
      </c>
      <c r="BX34" s="3"/>
      <c r="BY34" s="3">
        <v>2026981.17</v>
      </c>
      <c r="BZ34" s="3">
        <v>958656273</v>
      </c>
      <c r="CA34" s="3">
        <v>477074965.62</v>
      </c>
      <c r="CB34" s="3">
        <v>135918685</v>
      </c>
      <c r="CC34" s="3">
        <v>66368818.960000001</v>
      </c>
      <c r="CD34" s="3">
        <v>46187637</v>
      </c>
      <c r="CE34" s="3">
        <v>26336762.800000001</v>
      </c>
      <c r="CF34" s="3">
        <v>20929048.059999999</v>
      </c>
      <c r="CG34" s="3"/>
      <c r="CH34" s="3">
        <v>3735604.62</v>
      </c>
      <c r="CI34" s="4"/>
      <c r="CJ34" s="4"/>
      <c r="CK34" s="4"/>
      <c r="CL34" s="4"/>
      <c r="CM34" s="4"/>
      <c r="CN34" s="4"/>
      <c r="CO34" s="3">
        <v>7490000</v>
      </c>
      <c r="CP34" s="3"/>
      <c r="CQ34" s="3">
        <v>3698888</v>
      </c>
      <c r="CR34" s="3">
        <v>106962500</v>
      </c>
      <c r="CS34" s="3"/>
      <c r="CT34" s="3">
        <v>47497813.340000004</v>
      </c>
      <c r="CU34" s="4"/>
      <c r="CV34" s="4"/>
      <c r="CW34" s="4"/>
      <c r="CX34" s="4"/>
      <c r="CY34" s="4"/>
      <c r="DA34" s="6">
        <f t="shared" si="0"/>
        <v>6454455355.5200005</v>
      </c>
      <c r="DB34" s="6">
        <f t="shared" si="1"/>
        <v>3319661198.7700005</v>
      </c>
    </row>
    <row r="35" spans="2:106" hidden="1">
      <c r="B35" s="2" t="s">
        <v>49</v>
      </c>
      <c r="C35" s="2"/>
      <c r="D35" s="3">
        <v>1353559</v>
      </c>
      <c r="E35" s="3">
        <v>570158.96</v>
      </c>
      <c r="F35" s="3">
        <v>3399589</v>
      </c>
      <c r="G35" s="3">
        <v>1497150.39</v>
      </c>
      <c r="H35" s="3">
        <v>33713915.560000002</v>
      </c>
      <c r="I35" s="3">
        <v>15197251.77</v>
      </c>
      <c r="J35" s="3">
        <v>2300</v>
      </c>
      <c r="K35" s="4"/>
      <c r="L35" s="3">
        <v>6720615</v>
      </c>
      <c r="M35" s="3">
        <v>3424214.84</v>
      </c>
      <c r="N35" s="4"/>
      <c r="O35" s="4"/>
      <c r="P35" s="3">
        <v>63045.919999999998</v>
      </c>
      <c r="Q35" s="4"/>
      <c r="R35" s="3">
        <v>23514656.969999999</v>
      </c>
      <c r="S35" s="3">
        <v>9940123.7200000007</v>
      </c>
      <c r="T35" s="4"/>
      <c r="U35" s="4"/>
      <c r="V35" s="4"/>
      <c r="W35" s="4"/>
      <c r="X35" s="4"/>
      <c r="Y35" s="3">
        <v>14859775.279999999</v>
      </c>
      <c r="Z35" s="3"/>
      <c r="AA35" s="3">
        <v>6383142.0199999996</v>
      </c>
      <c r="AB35" s="4"/>
      <c r="AC35" s="4"/>
      <c r="AD35" s="4"/>
      <c r="AE35" s="4"/>
      <c r="AF35" s="3">
        <v>240708</v>
      </c>
      <c r="AG35" s="3"/>
      <c r="AH35" s="3">
        <v>104601.15</v>
      </c>
      <c r="AI35" s="4"/>
      <c r="AJ35" s="4"/>
      <c r="AK35" s="4"/>
      <c r="AL35" s="4"/>
      <c r="AM35" s="4"/>
      <c r="AN35" s="4"/>
      <c r="AO35" s="3">
        <v>5868000</v>
      </c>
      <c r="AP35" s="3">
        <v>3876065.98</v>
      </c>
      <c r="AQ35" s="4"/>
      <c r="AR35" s="4"/>
      <c r="AS35" s="3">
        <v>491500</v>
      </c>
      <c r="AT35" s="3">
        <v>208199.95</v>
      </c>
      <c r="AU35" s="3">
        <v>4160712.25</v>
      </c>
      <c r="AV35" s="3"/>
      <c r="AW35" s="4"/>
      <c r="AX35" s="3">
        <v>3383708.73</v>
      </c>
      <c r="AY35" s="3">
        <v>230000</v>
      </c>
      <c r="AZ35" s="3">
        <v>15683000</v>
      </c>
      <c r="BA35" s="3">
        <v>6521429.7300000004</v>
      </c>
      <c r="BB35" s="4"/>
      <c r="BC35" s="4"/>
      <c r="BD35" s="4"/>
      <c r="BE35" s="4"/>
      <c r="BF35" s="4"/>
      <c r="BG35" s="4"/>
      <c r="BH35" s="4"/>
      <c r="BI35" s="3">
        <v>133523147.12</v>
      </c>
      <c r="BJ35" s="3"/>
      <c r="BK35" s="3">
        <v>69963031.629999995</v>
      </c>
      <c r="BL35" s="3">
        <v>234978658.18000001</v>
      </c>
      <c r="BM35" s="3">
        <v>131263856.95</v>
      </c>
      <c r="BN35" s="3">
        <v>3386805.08</v>
      </c>
      <c r="BO35" s="3">
        <v>1658812.45</v>
      </c>
      <c r="BP35" s="3">
        <v>23461516.010000002</v>
      </c>
      <c r="BQ35" s="3">
        <v>10663674.439999999</v>
      </c>
      <c r="BR35" s="3">
        <v>30799012.600000001</v>
      </c>
      <c r="BS35" s="3"/>
      <c r="BT35" s="3">
        <v>13460355.800000001</v>
      </c>
      <c r="BU35" s="3">
        <v>157000</v>
      </c>
      <c r="BV35" s="3">
        <v>33977</v>
      </c>
      <c r="BW35" s="3">
        <v>480000</v>
      </c>
      <c r="BX35" s="3"/>
      <c r="BY35" s="3">
        <v>148626.98000000001</v>
      </c>
      <c r="BZ35" s="3">
        <v>103277021.75</v>
      </c>
      <c r="CA35" s="3">
        <v>59346801.049999997</v>
      </c>
      <c r="CB35" s="3">
        <v>14019133</v>
      </c>
      <c r="CC35" s="3">
        <v>6855599.3700000001</v>
      </c>
      <c r="CD35" s="3">
        <v>6433806</v>
      </c>
      <c r="CE35" s="3">
        <v>2723461.57</v>
      </c>
      <c r="CF35" s="3">
        <v>5700994.7300000004</v>
      </c>
      <c r="CG35" s="3"/>
      <c r="CH35" s="3">
        <v>2214319.7599999998</v>
      </c>
      <c r="CI35" s="4"/>
      <c r="CJ35" s="4"/>
      <c r="CK35" s="4"/>
      <c r="CL35" s="4"/>
      <c r="CM35" s="4"/>
      <c r="CN35" s="4"/>
      <c r="CO35" s="3">
        <v>1636078</v>
      </c>
      <c r="CP35" s="3"/>
      <c r="CQ35" s="3">
        <v>765000</v>
      </c>
      <c r="CR35" s="3">
        <v>11279000</v>
      </c>
      <c r="CS35" s="3"/>
      <c r="CT35" s="3">
        <v>4786229.24</v>
      </c>
      <c r="CU35" s="4"/>
      <c r="CV35" s="4"/>
      <c r="CW35" s="4"/>
      <c r="CX35" s="4"/>
      <c r="CY35" s="4"/>
      <c r="DA35" s="6">
        <f t="shared" si="0"/>
        <v>682587258.17999995</v>
      </c>
      <c r="DB35" s="6">
        <f t="shared" si="1"/>
        <v>351836084.75</v>
      </c>
    </row>
    <row r="36" spans="2:106" hidden="1">
      <c r="B36" s="2" t="s">
        <v>50</v>
      </c>
      <c r="C36" s="2"/>
      <c r="D36" s="3">
        <v>1116600</v>
      </c>
      <c r="E36" s="3">
        <v>493449.09</v>
      </c>
      <c r="F36" s="3">
        <v>1926500</v>
      </c>
      <c r="G36" s="3">
        <v>1012729.34</v>
      </c>
      <c r="H36" s="3">
        <v>11752000</v>
      </c>
      <c r="I36" s="3">
        <v>5748242.1399999997</v>
      </c>
      <c r="J36" s="4"/>
      <c r="K36" s="4"/>
      <c r="L36" s="3">
        <v>2123000</v>
      </c>
      <c r="M36" s="3">
        <v>956307.5</v>
      </c>
      <c r="N36" s="4"/>
      <c r="O36" s="4"/>
      <c r="P36" s="3">
        <v>14590</v>
      </c>
      <c r="Q36" s="4"/>
      <c r="R36" s="3">
        <v>4213813</v>
      </c>
      <c r="S36" s="3">
        <v>1831130.63</v>
      </c>
      <c r="T36" s="4"/>
      <c r="U36" s="4"/>
      <c r="V36" s="4"/>
      <c r="W36" s="4"/>
      <c r="X36" s="4"/>
      <c r="Y36" s="3">
        <v>3671100</v>
      </c>
      <c r="Z36" s="3"/>
      <c r="AA36" s="3">
        <v>2299830.9300000002</v>
      </c>
      <c r="AB36" s="4"/>
      <c r="AC36" s="4"/>
      <c r="AD36" s="4"/>
      <c r="AE36" s="4"/>
      <c r="AF36" s="3">
        <v>237000</v>
      </c>
      <c r="AG36" s="3"/>
      <c r="AH36" s="3">
        <v>118500</v>
      </c>
      <c r="AI36" s="4"/>
      <c r="AJ36" s="4"/>
      <c r="AK36" s="4"/>
      <c r="AL36" s="4"/>
      <c r="AM36" s="4"/>
      <c r="AN36" s="4"/>
      <c r="AO36" s="3">
        <v>5006952</v>
      </c>
      <c r="AP36" s="3">
        <v>4458275.76</v>
      </c>
      <c r="AQ36" s="4"/>
      <c r="AR36" s="4"/>
      <c r="AS36" s="4"/>
      <c r="AT36" s="4"/>
      <c r="AU36" s="3">
        <v>16258742</v>
      </c>
      <c r="AV36" s="3"/>
      <c r="AW36" s="4"/>
      <c r="AX36" s="3">
        <v>300000</v>
      </c>
      <c r="AY36" s="3">
        <v>244122</v>
      </c>
      <c r="AZ36" s="3">
        <v>2270000</v>
      </c>
      <c r="BA36" s="3">
        <v>1441382.94</v>
      </c>
      <c r="BB36" s="4"/>
      <c r="BC36" s="4"/>
      <c r="BD36" s="4"/>
      <c r="BE36" s="4"/>
      <c r="BF36" s="4"/>
      <c r="BG36" s="4"/>
      <c r="BH36" s="4"/>
      <c r="BI36" s="3">
        <v>40509131</v>
      </c>
      <c r="BJ36" s="3"/>
      <c r="BK36" s="3">
        <v>19392283.510000002</v>
      </c>
      <c r="BL36" s="3">
        <v>103351153</v>
      </c>
      <c r="BM36" s="3">
        <v>58237831.390000001</v>
      </c>
      <c r="BN36" s="3">
        <v>632251</v>
      </c>
      <c r="BO36" s="3">
        <v>416938.56</v>
      </c>
      <c r="BP36" s="3">
        <v>5261852</v>
      </c>
      <c r="BQ36" s="3">
        <v>2470974.5299999998</v>
      </c>
      <c r="BR36" s="3">
        <v>5822500</v>
      </c>
      <c r="BS36" s="3"/>
      <c r="BT36" s="3">
        <v>2656624.29</v>
      </c>
      <c r="BU36" s="4"/>
      <c r="BV36" s="4"/>
      <c r="BW36" s="3">
        <v>614500</v>
      </c>
      <c r="BX36" s="3"/>
      <c r="BY36" s="3">
        <v>188260.22</v>
      </c>
      <c r="BZ36" s="3">
        <v>13812547</v>
      </c>
      <c r="CA36" s="3">
        <v>7117833.6600000001</v>
      </c>
      <c r="CB36" s="3">
        <v>6250200</v>
      </c>
      <c r="CC36" s="3">
        <v>3284301.06</v>
      </c>
      <c r="CD36" s="3">
        <v>1659000</v>
      </c>
      <c r="CE36" s="3">
        <v>762257.97</v>
      </c>
      <c r="CF36" s="4"/>
      <c r="CG36" s="4"/>
      <c r="CH36" s="4"/>
      <c r="CI36" s="3">
        <v>1546400</v>
      </c>
      <c r="CJ36" s="3">
        <v>781628.77</v>
      </c>
      <c r="CK36" s="4"/>
      <c r="CL36" s="4"/>
      <c r="CM36" s="4"/>
      <c r="CN36" s="4"/>
      <c r="CO36" s="3">
        <v>2145700</v>
      </c>
      <c r="CP36" s="3"/>
      <c r="CQ36" s="3">
        <v>988868.17</v>
      </c>
      <c r="CR36" s="3">
        <v>1000000</v>
      </c>
      <c r="CS36" s="3"/>
      <c r="CT36" s="3">
        <v>603447.97</v>
      </c>
      <c r="CU36" s="4"/>
      <c r="CV36" s="4"/>
      <c r="CW36" s="4"/>
      <c r="CX36" s="4"/>
      <c r="CY36" s="4"/>
      <c r="DA36" s="6">
        <f t="shared" si="0"/>
        <v>231495531</v>
      </c>
      <c r="DB36" s="6">
        <f t="shared" si="1"/>
        <v>115505220.43000001</v>
      </c>
    </row>
    <row r="37" spans="2:106" hidden="1">
      <c r="B37" s="2" t="s">
        <v>51</v>
      </c>
      <c r="C37" s="2"/>
      <c r="D37" s="3">
        <v>1084300</v>
      </c>
      <c r="E37" s="3">
        <v>559863</v>
      </c>
      <c r="F37" s="4"/>
      <c r="G37" s="4"/>
      <c r="H37" s="3">
        <v>9063688</v>
      </c>
      <c r="I37" s="3">
        <v>4404629</v>
      </c>
      <c r="J37" s="4"/>
      <c r="K37" s="4"/>
      <c r="L37" s="3">
        <v>3386151</v>
      </c>
      <c r="M37" s="3">
        <v>1545112.57</v>
      </c>
      <c r="N37" s="4"/>
      <c r="O37" s="4"/>
      <c r="P37" s="3">
        <v>14000</v>
      </c>
      <c r="Q37" s="4"/>
      <c r="R37" s="3">
        <v>10753561</v>
      </c>
      <c r="S37" s="3">
        <v>5597222.5700000003</v>
      </c>
      <c r="T37" s="4"/>
      <c r="U37" s="4"/>
      <c r="V37" s="4"/>
      <c r="W37" s="3">
        <v>5400</v>
      </c>
      <c r="X37" s="3">
        <v>3305.4</v>
      </c>
      <c r="Y37" s="3">
        <v>1323807</v>
      </c>
      <c r="Z37" s="3"/>
      <c r="AA37" s="3">
        <v>645570.53</v>
      </c>
      <c r="AB37" s="4"/>
      <c r="AC37" s="4"/>
      <c r="AD37" s="4"/>
      <c r="AE37" s="4"/>
      <c r="AF37" s="3">
        <v>281183</v>
      </c>
      <c r="AG37" s="3"/>
      <c r="AH37" s="3">
        <v>157548.76999999999</v>
      </c>
      <c r="AI37" s="4"/>
      <c r="AJ37" s="4"/>
      <c r="AK37" s="4"/>
      <c r="AL37" s="4"/>
      <c r="AM37" s="4"/>
      <c r="AN37" s="4"/>
      <c r="AO37" s="3">
        <v>3131570</v>
      </c>
      <c r="AP37" s="3">
        <v>1151897</v>
      </c>
      <c r="AQ37" s="4"/>
      <c r="AR37" s="4"/>
      <c r="AS37" s="4"/>
      <c r="AT37" s="4"/>
      <c r="AU37" s="3">
        <v>340000</v>
      </c>
      <c r="AV37" s="3"/>
      <c r="AW37" s="3">
        <v>65949</v>
      </c>
      <c r="AX37" s="3">
        <v>1058549</v>
      </c>
      <c r="AY37" s="3">
        <v>195879</v>
      </c>
      <c r="AZ37" s="3">
        <v>5791268</v>
      </c>
      <c r="BA37" s="3">
        <v>4176921.94</v>
      </c>
      <c r="BB37" s="4"/>
      <c r="BC37" s="4"/>
      <c r="BD37" s="3">
        <v>2116</v>
      </c>
      <c r="BE37" s="3"/>
      <c r="BF37" s="3">
        <v>2116</v>
      </c>
      <c r="BG37" s="4"/>
      <c r="BH37" s="4"/>
      <c r="BI37" s="3">
        <v>63601210</v>
      </c>
      <c r="BJ37" s="3"/>
      <c r="BK37" s="3">
        <v>26885995.32</v>
      </c>
      <c r="BL37" s="3">
        <v>90634322.950000003</v>
      </c>
      <c r="BM37" s="3">
        <v>44505912.869999997</v>
      </c>
      <c r="BN37" s="3">
        <v>752242.08</v>
      </c>
      <c r="BO37" s="3">
        <v>602092.07999999996</v>
      </c>
      <c r="BP37" s="3">
        <v>4445951.92</v>
      </c>
      <c r="BQ37" s="3">
        <v>2376279.91</v>
      </c>
      <c r="BR37" s="3">
        <v>14091848.050000001</v>
      </c>
      <c r="BS37" s="3"/>
      <c r="BT37" s="3">
        <v>5749935.0300000003</v>
      </c>
      <c r="BU37" s="3">
        <v>160000</v>
      </c>
      <c r="BV37" s="3">
        <v>159900</v>
      </c>
      <c r="BW37" s="4"/>
      <c r="BX37" s="4"/>
      <c r="BY37" s="4"/>
      <c r="BZ37" s="3">
        <v>12609470</v>
      </c>
      <c r="CA37" s="3">
        <v>6574429.4100000001</v>
      </c>
      <c r="CB37" s="3">
        <v>6122569</v>
      </c>
      <c r="CC37" s="3">
        <v>2787178.2</v>
      </c>
      <c r="CD37" s="3">
        <v>1659000</v>
      </c>
      <c r="CE37" s="3">
        <v>828250</v>
      </c>
      <c r="CF37" s="4"/>
      <c r="CG37" s="4"/>
      <c r="CH37" s="4"/>
      <c r="CI37" s="3">
        <v>10000</v>
      </c>
      <c r="CJ37" s="3">
        <v>7540</v>
      </c>
      <c r="CK37" s="4"/>
      <c r="CL37" s="4"/>
      <c r="CM37" s="4"/>
      <c r="CN37" s="4"/>
      <c r="CO37" s="4"/>
      <c r="CP37" s="4"/>
      <c r="CQ37" s="4"/>
      <c r="CR37" s="3">
        <v>1600000</v>
      </c>
      <c r="CS37" s="3"/>
      <c r="CT37" s="3">
        <v>939580.55</v>
      </c>
      <c r="CU37" s="4"/>
      <c r="CV37" s="4"/>
      <c r="CW37" s="4"/>
      <c r="CX37" s="4"/>
      <c r="CY37" s="4"/>
      <c r="DA37" s="6">
        <f t="shared" si="0"/>
        <v>231922207</v>
      </c>
      <c r="DB37" s="6">
        <f t="shared" si="1"/>
        <v>109923108.14999999</v>
      </c>
    </row>
    <row r="38" spans="2:106">
      <c r="B38" s="1"/>
      <c r="C38" s="15">
        <f>E38+G38+I38+K38+M38+O38+Q38+S38</f>
        <v>1088829688.0500002</v>
      </c>
      <c r="D38" s="3">
        <v>175311600.96000001</v>
      </c>
      <c r="E38" s="3">
        <v>83052376.859999999</v>
      </c>
      <c r="F38" s="3">
        <v>50482999.130000003</v>
      </c>
      <c r="G38" s="3">
        <v>25120386.510000002</v>
      </c>
      <c r="H38" s="3">
        <v>928993090.53999996</v>
      </c>
      <c r="I38" s="3">
        <v>476789869.25</v>
      </c>
      <c r="J38" s="3">
        <v>9200</v>
      </c>
      <c r="K38" s="4"/>
      <c r="L38" s="3">
        <v>137197076.66999999</v>
      </c>
      <c r="M38" s="3">
        <v>69052338.739999995</v>
      </c>
      <c r="N38" s="3">
        <v>7746370</v>
      </c>
      <c r="O38" s="3">
        <v>561086.09</v>
      </c>
      <c r="P38" s="3">
        <v>29023692.890000001</v>
      </c>
      <c r="Q38" s="3">
        <v>0</v>
      </c>
      <c r="R38" s="3">
        <v>987825533.11000001</v>
      </c>
      <c r="S38" s="3">
        <v>434253630.60000002</v>
      </c>
      <c r="T38" s="3">
        <v>22310202</v>
      </c>
      <c r="U38" s="3">
        <f>V38+X38</f>
        <v>8702933.9399999995</v>
      </c>
      <c r="V38" s="3">
        <v>8661628.5399999991</v>
      </c>
      <c r="W38" s="3">
        <v>84400</v>
      </c>
      <c r="X38" s="3">
        <v>41305.4</v>
      </c>
      <c r="Y38" s="3">
        <v>122917215.89</v>
      </c>
      <c r="Z38" s="3">
        <f>AA38+AC38+AE38</f>
        <v>56280135.899999999</v>
      </c>
      <c r="AA38" s="3">
        <v>54538327.149999999</v>
      </c>
      <c r="AB38" s="3">
        <v>4852777.37</v>
      </c>
      <c r="AC38" s="3">
        <v>1361986.91</v>
      </c>
      <c r="AD38" s="3">
        <v>2225846.2999999998</v>
      </c>
      <c r="AE38" s="3">
        <v>379821.84</v>
      </c>
      <c r="AF38" s="3">
        <v>4400754.4800000004</v>
      </c>
      <c r="AG38" s="3">
        <f>AH38+AJ38+AL38+AN38+AP38+AR38+AT38</f>
        <v>337501574.91999996</v>
      </c>
      <c r="AH38" s="3">
        <v>1844091.52</v>
      </c>
      <c r="AI38" s="3">
        <v>85000</v>
      </c>
      <c r="AJ38" s="3">
        <v>10000</v>
      </c>
      <c r="AK38" s="3">
        <v>839661</v>
      </c>
      <c r="AL38" s="3">
        <v>704962</v>
      </c>
      <c r="AM38" s="3">
        <v>152426260.06999999</v>
      </c>
      <c r="AN38" s="3">
        <v>79468827.439999998</v>
      </c>
      <c r="AO38" s="3">
        <v>748099284.35000002</v>
      </c>
      <c r="AP38" s="3">
        <v>232622962.56</v>
      </c>
      <c r="AQ38" s="3">
        <v>55250</v>
      </c>
      <c r="AR38" s="4"/>
      <c r="AS38" s="3">
        <v>97238563.700000003</v>
      </c>
      <c r="AT38" s="3">
        <v>22850731.399999999</v>
      </c>
      <c r="AU38" s="3">
        <v>284090084.70999998</v>
      </c>
      <c r="AV38" s="3">
        <f>AW38+AY38+BA38+BC38</f>
        <v>426805556.03000003</v>
      </c>
      <c r="AW38" s="3">
        <v>52808354.479999997</v>
      </c>
      <c r="AX38" s="3">
        <v>355307231.94</v>
      </c>
      <c r="AY38" s="3">
        <v>73512950.260000005</v>
      </c>
      <c r="AZ38" s="3">
        <v>526510703.91000003</v>
      </c>
      <c r="BA38" s="3">
        <v>245055496.93000001</v>
      </c>
      <c r="BB38" s="3">
        <v>114316184.77</v>
      </c>
      <c r="BC38" s="3">
        <v>55428754.359999999</v>
      </c>
      <c r="BD38" s="3">
        <v>832616</v>
      </c>
      <c r="BE38" s="3">
        <f>BF38+BH38</f>
        <v>7422495.0300000003</v>
      </c>
      <c r="BF38" s="3">
        <v>2116</v>
      </c>
      <c r="BG38" s="3">
        <v>15955458.77</v>
      </c>
      <c r="BH38" s="3">
        <v>7420379.0300000003</v>
      </c>
      <c r="BI38" s="3">
        <v>2522043560.3699999</v>
      </c>
      <c r="BJ38" s="3">
        <f>BK38+BM38+BO38+BQ38</f>
        <v>6094389842.5499992</v>
      </c>
      <c r="BK38" s="3">
        <v>1328492366.6500001</v>
      </c>
      <c r="BL38" s="3">
        <v>8480563596.2700005</v>
      </c>
      <c r="BM38" s="3">
        <v>4534251310.8500004</v>
      </c>
      <c r="BN38" s="3">
        <v>139346358.24000001</v>
      </c>
      <c r="BO38" s="3">
        <v>51545789.149999999</v>
      </c>
      <c r="BP38" s="3">
        <v>385366575.70999998</v>
      </c>
      <c r="BQ38" s="3">
        <v>180100375.90000001</v>
      </c>
      <c r="BR38" s="3">
        <v>1126354836.1500001</v>
      </c>
      <c r="BS38" s="3">
        <f>BT38+BV38</f>
        <v>534654611.88999999</v>
      </c>
      <c r="BT38" s="3">
        <v>478162657.64999998</v>
      </c>
      <c r="BU38" s="3">
        <v>121827920.27</v>
      </c>
      <c r="BV38" s="3">
        <v>56491954.240000002</v>
      </c>
      <c r="BW38" s="3">
        <v>29774528.870000001</v>
      </c>
      <c r="BX38" s="3">
        <f>BY38+CA38+CC38+CE38</f>
        <v>1310898701.52</v>
      </c>
      <c r="BY38" s="3">
        <v>13362964.48</v>
      </c>
      <c r="BZ38" s="3">
        <v>1976262276.25</v>
      </c>
      <c r="CA38" s="3">
        <v>1056921141.8</v>
      </c>
      <c r="CB38" s="3">
        <v>387263052</v>
      </c>
      <c r="CC38" s="3">
        <v>179875807.31999999</v>
      </c>
      <c r="CD38" s="3">
        <v>119255305.45</v>
      </c>
      <c r="CE38" s="3">
        <v>60738787.920000002</v>
      </c>
      <c r="CF38" s="3">
        <v>38194136.109999999</v>
      </c>
      <c r="CG38" s="3">
        <f>CH38+CJ38+CL38+CN38</f>
        <v>49666281.020000003</v>
      </c>
      <c r="CH38" s="3">
        <v>11153669.93</v>
      </c>
      <c r="CI38" s="3">
        <v>133010094.33</v>
      </c>
      <c r="CJ38" s="3">
        <v>36718676.590000004</v>
      </c>
      <c r="CK38" s="3">
        <v>120000</v>
      </c>
      <c r="CL38" s="3">
        <v>102380</v>
      </c>
      <c r="CM38" s="3">
        <v>3221300</v>
      </c>
      <c r="CN38" s="3">
        <v>1691554.5</v>
      </c>
      <c r="CO38" s="3">
        <v>19031378</v>
      </c>
      <c r="CP38" s="3">
        <f>CQ38</f>
        <v>8909056.1699999999</v>
      </c>
      <c r="CQ38" s="3">
        <v>8909056.1699999999</v>
      </c>
      <c r="CR38" s="3">
        <v>130178985.64</v>
      </c>
      <c r="CS38" s="3">
        <f>CT38</f>
        <v>56574746.479999997</v>
      </c>
      <c r="CT38" s="3">
        <v>56574746.479999997</v>
      </c>
      <c r="CU38" s="3">
        <v>4531188.87</v>
      </c>
      <c r="CV38" s="3">
        <f>CW38+CY38</f>
        <v>0</v>
      </c>
      <c r="CW38" s="3">
        <v>0</v>
      </c>
      <c r="CX38" s="3">
        <v>3327907</v>
      </c>
      <c r="CY38" s="3">
        <v>0</v>
      </c>
      <c r="DA38" s="6">
        <f t="shared" si="0"/>
        <v>20388810058.09</v>
      </c>
      <c r="DB38" s="17">
        <f>CV38+CS38+CP38+CG38+BX38+BS38+BJ38+BE38+AV38+AG38+Z38+C38+U38</f>
        <v>9980635623.4999981</v>
      </c>
    </row>
    <row r="39" spans="2:106" ht="39.75" customHeight="1">
      <c r="C39" s="17">
        <f>C38/DB38</f>
        <v>0.10909422296574842</v>
      </c>
      <c r="D39" s="5">
        <f>SUM(D5:D37)</f>
        <v>175311600.95999998</v>
      </c>
      <c r="E39" s="5">
        <f t="shared" ref="E39:BW39" si="2">SUM(E5:E37)</f>
        <v>83052376.859999999</v>
      </c>
      <c r="F39" s="5">
        <f t="shared" si="2"/>
        <v>50482999.129999995</v>
      </c>
      <c r="G39" s="5">
        <f t="shared" si="2"/>
        <v>25120386.510000002</v>
      </c>
      <c r="H39" s="5">
        <f t="shared" si="2"/>
        <v>928993090.53999996</v>
      </c>
      <c r="I39" s="5">
        <f t="shared" si="2"/>
        <v>476789869.24999994</v>
      </c>
      <c r="J39" s="5">
        <f t="shared" si="2"/>
        <v>9200</v>
      </c>
      <c r="K39" s="5">
        <f t="shared" si="2"/>
        <v>0</v>
      </c>
      <c r="L39" s="5">
        <f t="shared" si="2"/>
        <v>137197076.67000002</v>
      </c>
      <c r="M39" s="5">
        <f t="shared" si="2"/>
        <v>69052338.73999998</v>
      </c>
      <c r="N39" s="5">
        <f t="shared" si="2"/>
        <v>7746370</v>
      </c>
      <c r="O39" s="5">
        <f t="shared" si="2"/>
        <v>561086.09</v>
      </c>
      <c r="P39" s="5">
        <f t="shared" si="2"/>
        <v>29023692.890000001</v>
      </c>
      <c r="Q39" s="5">
        <f t="shared" si="2"/>
        <v>0</v>
      </c>
      <c r="R39" s="5">
        <f t="shared" si="2"/>
        <v>987825533.1099999</v>
      </c>
      <c r="S39" s="5">
        <f t="shared" si="2"/>
        <v>434253630.59999996</v>
      </c>
      <c r="T39" s="5">
        <f t="shared" si="2"/>
        <v>22310202</v>
      </c>
      <c r="U39" s="5">
        <f>U38/DB38</f>
        <v>8.7198193264449264E-4</v>
      </c>
      <c r="V39" s="5">
        <f t="shared" si="2"/>
        <v>8661628.5399999991</v>
      </c>
      <c r="W39" s="5">
        <f t="shared" si="2"/>
        <v>84400</v>
      </c>
      <c r="X39" s="5">
        <f t="shared" si="2"/>
        <v>41305.4</v>
      </c>
      <c r="Y39" s="5">
        <f t="shared" si="2"/>
        <v>122917215.89</v>
      </c>
      <c r="Z39" s="5">
        <f>Z38/DB38</f>
        <v>5.6389330322294384E-3</v>
      </c>
      <c r="AA39" s="5">
        <f t="shared" si="2"/>
        <v>54538327.149999999</v>
      </c>
      <c r="AB39" s="5">
        <f t="shared" si="2"/>
        <v>4852777.37</v>
      </c>
      <c r="AC39" s="5">
        <f t="shared" si="2"/>
        <v>1361986.9100000001</v>
      </c>
      <c r="AD39" s="5">
        <f t="shared" si="2"/>
        <v>2225846.2999999998</v>
      </c>
      <c r="AE39" s="5">
        <f t="shared" si="2"/>
        <v>379821.83999999997</v>
      </c>
      <c r="AF39" s="5">
        <f t="shared" si="2"/>
        <v>4400754.4800000004</v>
      </c>
      <c r="AG39" s="5">
        <f>AG38/DB38</f>
        <v>3.3815639369233409E-2</v>
      </c>
      <c r="AH39" s="5">
        <f t="shared" si="2"/>
        <v>1844091.5199999998</v>
      </c>
      <c r="AI39" s="5">
        <f t="shared" si="2"/>
        <v>85000</v>
      </c>
      <c r="AJ39" s="5">
        <f t="shared" si="2"/>
        <v>10000</v>
      </c>
      <c r="AK39" s="5">
        <f t="shared" si="2"/>
        <v>839661</v>
      </c>
      <c r="AL39" s="5">
        <f t="shared" si="2"/>
        <v>704962</v>
      </c>
      <c r="AM39" s="5">
        <f t="shared" si="2"/>
        <v>152426260.06999999</v>
      </c>
      <c r="AN39" s="5">
        <f t="shared" si="2"/>
        <v>79468827.439999998</v>
      </c>
      <c r="AO39" s="5">
        <f t="shared" si="2"/>
        <v>748099284.35000014</v>
      </c>
      <c r="AP39" s="5">
        <f t="shared" si="2"/>
        <v>232622962.55999997</v>
      </c>
      <c r="AQ39" s="5">
        <f t="shared" si="2"/>
        <v>55250</v>
      </c>
      <c r="AR39" s="5">
        <f t="shared" si="2"/>
        <v>0</v>
      </c>
      <c r="AS39" s="5">
        <f t="shared" si="2"/>
        <v>97238563.700000003</v>
      </c>
      <c r="AT39" s="5">
        <f t="shared" si="2"/>
        <v>22850731.399999999</v>
      </c>
      <c r="AU39" s="5">
        <f t="shared" si="2"/>
        <v>284090084.70999998</v>
      </c>
      <c r="AV39" s="5">
        <f>AV38/DB38</f>
        <v>4.2763364191461019E-2</v>
      </c>
      <c r="AW39" s="5">
        <f t="shared" si="2"/>
        <v>52808354.479999997</v>
      </c>
      <c r="AX39" s="5">
        <f t="shared" si="2"/>
        <v>355307231.94</v>
      </c>
      <c r="AY39" s="5">
        <f t="shared" si="2"/>
        <v>73512950.25999999</v>
      </c>
      <c r="AZ39" s="5">
        <f t="shared" si="2"/>
        <v>526510703.90999997</v>
      </c>
      <c r="BA39" s="5">
        <f t="shared" si="2"/>
        <v>245055496.92999998</v>
      </c>
      <c r="BB39" s="5">
        <f t="shared" si="2"/>
        <v>114316184.77</v>
      </c>
      <c r="BC39" s="5">
        <f t="shared" si="2"/>
        <v>55428754.359999999</v>
      </c>
      <c r="BD39" s="5">
        <f t="shared" si="2"/>
        <v>832616</v>
      </c>
      <c r="BE39" s="5">
        <f>BE38/DB38</f>
        <v>7.4368961156374611E-4</v>
      </c>
      <c r="BF39" s="5">
        <f t="shared" si="2"/>
        <v>2116</v>
      </c>
      <c r="BG39" s="5">
        <f t="shared" si="2"/>
        <v>15955458.77</v>
      </c>
      <c r="BH39" s="5">
        <f t="shared" si="2"/>
        <v>7420379.0300000003</v>
      </c>
      <c r="BI39" s="5">
        <f t="shared" si="2"/>
        <v>2522043560.3699999</v>
      </c>
      <c r="BJ39" s="5">
        <f>BJ38/DB38</f>
        <v>0.61062141455203489</v>
      </c>
      <c r="BK39" s="5">
        <f t="shared" si="2"/>
        <v>1328492366.6500001</v>
      </c>
      <c r="BL39" s="5">
        <f t="shared" si="2"/>
        <v>8480563596.2699995</v>
      </c>
      <c r="BM39" s="5">
        <f t="shared" si="2"/>
        <v>4534251310.8499994</v>
      </c>
      <c r="BN39" s="5">
        <f t="shared" si="2"/>
        <v>139346358.24000004</v>
      </c>
      <c r="BO39" s="5">
        <f t="shared" si="2"/>
        <v>51545789.150000006</v>
      </c>
      <c r="BP39" s="5">
        <f t="shared" si="2"/>
        <v>385366575.71000004</v>
      </c>
      <c r="BQ39" s="5">
        <f t="shared" si="2"/>
        <v>180100375.89999998</v>
      </c>
      <c r="BR39" s="5">
        <f t="shared" si="2"/>
        <v>1126354836.1499999</v>
      </c>
      <c r="BS39" s="5">
        <f>BS38/DB38</f>
        <v>5.3569194594292574E-2</v>
      </c>
      <c r="BT39" s="5">
        <f t="shared" si="2"/>
        <v>478162657.64999992</v>
      </c>
      <c r="BU39" s="5">
        <f t="shared" si="2"/>
        <v>121827920.27000001</v>
      </c>
      <c r="BV39" s="5">
        <f t="shared" si="2"/>
        <v>56491954.239999995</v>
      </c>
      <c r="BW39" s="5">
        <f t="shared" si="2"/>
        <v>29774528.870000001</v>
      </c>
      <c r="BX39" s="5">
        <f>BX38/DB38</f>
        <v>0.13134421002540272</v>
      </c>
      <c r="BY39" s="5">
        <f t="shared" ref="BY39:DA39" si="3">SUM(BY5:BY37)</f>
        <v>13362964.480000002</v>
      </c>
      <c r="BZ39" s="5">
        <f t="shared" si="3"/>
        <v>1976262276.25</v>
      </c>
      <c r="CA39" s="5">
        <f t="shared" si="3"/>
        <v>1056921141.8</v>
      </c>
      <c r="CB39" s="5">
        <f t="shared" si="3"/>
        <v>387263052</v>
      </c>
      <c r="CC39" s="5">
        <f t="shared" si="3"/>
        <v>179875807.32000002</v>
      </c>
      <c r="CD39" s="5">
        <f t="shared" si="3"/>
        <v>119255305.45</v>
      </c>
      <c r="CE39" s="5">
        <f t="shared" si="3"/>
        <v>60738787.919999994</v>
      </c>
      <c r="CF39" s="5">
        <f t="shared" si="3"/>
        <v>38194136.109999999</v>
      </c>
      <c r="CG39" s="5">
        <f>CG38/DB38</f>
        <v>4.9762643276003186E-3</v>
      </c>
      <c r="CH39" s="5">
        <f t="shared" si="3"/>
        <v>11153669.930000002</v>
      </c>
      <c r="CI39" s="5">
        <f t="shared" si="3"/>
        <v>133010094.33</v>
      </c>
      <c r="CJ39" s="5">
        <f t="shared" si="3"/>
        <v>36718676.590000004</v>
      </c>
      <c r="CK39" s="5">
        <f t="shared" si="3"/>
        <v>120000</v>
      </c>
      <c r="CL39" s="5">
        <f t="shared" si="3"/>
        <v>102380</v>
      </c>
      <c r="CM39" s="5">
        <f t="shared" si="3"/>
        <v>3221300</v>
      </c>
      <c r="CN39" s="5">
        <f t="shared" si="3"/>
        <v>1691554.5</v>
      </c>
      <c r="CO39" s="5">
        <f t="shared" si="3"/>
        <v>19031378</v>
      </c>
      <c r="CP39" s="5">
        <f>CP38/DB38</f>
        <v>8.9263414737064434E-4</v>
      </c>
      <c r="CQ39" s="5">
        <f t="shared" si="3"/>
        <v>8909056.1699999999</v>
      </c>
      <c r="CR39" s="5">
        <f t="shared" si="3"/>
        <v>130178985.64</v>
      </c>
      <c r="CS39" s="5">
        <f>CS38/DB38</f>
        <v>5.6684512504185007E-3</v>
      </c>
      <c r="CT39" s="5">
        <f t="shared" si="3"/>
        <v>56574746.480000004</v>
      </c>
      <c r="CU39" s="5">
        <f t="shared" si="3"/>
        <v>4531188.87</v>
      </c>
      <c r="CV39" s="5"/>
      <c r="CW39" s="5">
        <f t="shared" si="3"/>
        <v>0</v>
      </c>
      <c r="CX39" s="5">
        <f t="shared" si="3"/>
        <v>3327907</v>
      </c>
      <c r="CY39" s="5">
        <f t="shared" si="3"/>
        <v>0</v>
      </c>
      <c r="CZ39" s="5">
        <f t="shared" si="3"/>
        <v>0</v>
      </c>
      <c r="DA39" s="5">
        <f t="shared" si="3"/>
        <v>20388810058.09</v>
      </c>
      <c r="DB39" s="5">
        <f>C39+U39+Z39+AG39+AV39+BE39+BJ39+BS39+BX39+CG39+CP39+CS39+CV39</f>
        <v>1.0000000000000002</v>
      </c>
    </row>
    <row r="40" spans="2:106">
      <c r="C40" s="17">
        <f>C39/DB39*100</f>
        <v>10.909422296574839</v>
      </c>
      <c r="U40" s="5">
        <f>U39/DB39*100</f>
        <v>8.7198193264449247E-2</v>
      </c>
      <c r="Z40" s="5">
        <f>Z39/DB39*100</f>
        <v>0.56389330322294373</v>
      </c>
      <c r="AG40" s="5">
        <f>AG39/DB39*100</f>
        <v>3.3815639369233401</v>
      </c>
      <c r="AV40" s="5">
        <f>AV39/DB39*100</f>
        <v>4.2763364191461015</v>
      </c>
      <c r="BE40" s="5">
        <f>BE39/DB39*100</f>
        <v>7.4368961156374591E-2</v>
      </c>
      <c r="BJ40" s="5">
        <f>BJ39/DB39*100</f>
        <v>61.062141455203481</v>
      </c>
      <c r="BS40" s="5">
        <f>BS39/DB39*100</f>
        <v>5.356919459429256</v>
      </c>
      <c r="BX40" s="5">
        <f>BX39/DB39*100</f>
        <v>13.13442100254027</v>
      </c>
      <c r="CG40" s="5">
        <f>CG39/DB39*100</f>
        <v>0.49762643276003177</v>
      </c>
      <c r="CP40" s="5">
        <f>CP39/DB39*100</f>
        <v>8.9263414737064409E-2</v>
      </c>
      <c r="CS40" s="5">
        <f>CS39/DB39*100</f>
        <v>0.56684512504185003</v>
      </c>
      <c r="DB40" s="5">
        <f>C40+U40+Z40+AG40+AV40+BE40+BJ40+BS40+BX40+CG40+CP40+CS40+CV40*100</f>
        <v>99.999999999999986</v>
      </c>
    </row>
  </sheetData>
  <mergeCells count="47">
    <mergeCell ref="CO3:CQ3"/>
    <mergeCell ref="CR3:CT3"/>
    <mergeCell ref="CU3:CW3"/>
    <mergeCell ref="CX3:CY3"/>
    <mergeCell ref="DA3:DB3"/>
    <mergeCell ref="CM3:CN3"/>
    <mergeCell ref="BN3:BO3"/>
    <mergeCell ref="BP3:BQ3"/>
    <mergeCell ref="BR3:BT3"/>
    <mergeCell ref="BU3:BV3"/>
    <mergeCell ref="BW3:BY3"/>
    <mergeCell ref="BZ3:CA3"/>
    <mergeCell ref="CB3:CC3"/>
    <mergeCell ref="CD3:CE3"/>
    <mergeCell ref="CF3:CH3"/>
    <mergeCell ref="CI3:CJ3"/>
    <mergeCell ref="CK3:CL3"/>
    <mergeCell ref="BL3:BM3"/>
    <mergeCell ref="AM3:AN3"/>
    <mergeCell ref="AO3:AP3"/>
    <mergeCell ref="AQ3:AR3"/>
    <mergeCell ref="AS3:AT3"/>
    <mergeCell ref="AU3:AW3"/>
    <mergeCell ref="AX3:AY3"/>
    <mergeCell ref="AZ3:BA3"/>
    <mergeCell ref="BB3:BC3"/>
    <mergeCell ref="BD3:BF3"/>
    <mergeCell ref="BG3:BH3"/>
    <mergeCell ref="BI3:BK3"/>
    <mergeCell ref="AK3:AL3"/>
    <mergeCell ref="L3:M3"/>
    <mergeCell ref="N3:O3"/>
    <mergeCell ref="P3:Q3"/>
    <mergeCell ref="R3:S3"/>
    <mergeCell ref="T3:V3"/>
    <mergeCell ref="W3:X3"/>
    <mergeCell ref="Y3:AA3"/>
    <mergeCell ref="AB3:AC3"/>
    <mergeCell ref="AD3:AE3"/>
    <mergeCell ref="AF3:AH3"/>
    <mergeCell ref="AI3:AJ3"/>
    <mergeCell ref="B1:K1"/>
    <mergeCell ref="B3:B4"/>
    <mergeCell ref="D3:E3"/>
    <mergeCell ref="F3:G3"/>
    <mergeCell ref="H3:I3"/>
    <mergeCell ref="J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sqref="A1:XFD1048576"/>
    </sheetView>
  </sheetViews>
  <sheetFormatPr defaultRowHeight="15"/>
  <sheetData>
    <row r="1" spans="1:14" ht="15" customHeight="1">
      <c r="A1" s="63" t="s">
        <v>107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" customHeight="1"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4" ht="15" customHeight="1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</sheetData>
  <mergeCells count="1">
    <mergeCell ref="A1:N2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</vt:lpstr>
      <vt:lpstr>диаграмма</vt:lpstr>
      <vt:lpstr>Диаграмма окончательная</vt:lpstr>
      <vt:lpstr>лист!Заголовки_для_печати</vt:lpstr>
      <vt:lpstr>лист!Область_печати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Сергеевна Буровникова</dc:creator>
  <cp:lastModifiedBy>Zvyagina_I</cp:lastModifiedBy>
  <cp:lastPrinted>2025-08-20T11:54:48Z</cp:lastPrinted>
  <dcterms:created xsi:type="dcterms:W3CDTF">2015-07-15T06:35:15Z</dcterms:created>
  <dcterms:modified xsi:type="dcterms:W3CDTF">2025-08-20T11:54:50Z</dcterms:modified>
</cp:coreProperties>
</file>