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0" i="15"/>
  <c r="AC10" s="1"/>
  <c r="R10"/>
  <c r="S10" s="1"/>
  <c r="T10" s="1"/>
  <c r="V10" s="1"/>
  <c r="H10"/>
  <c r="I10" s="1"/>
  <c r="AB9"/>
  <c r="AB7" s="1"/>
  <c r="R9"/>
  <c r="S9" s="1"/>
  <c r="H9"/>
  <c r="I9" s="1"/>
  <c r="AB8"/>
  <c r="AC8" s="1"/>
  <c r="R8"/>
  <c r="S8" s="1"/>
  <c r="H8"/>
  <c r="I8" s="1"/>
  <c r="AH7"/>
  <c r="AE7"/>
  <c r="AA7"/>
  <c r="Z7"/>
  <c r="X7"/>
  <c r="U7"/>
  <c r="R7"/>
  <c r="Q7"/>
  <c r="P7"/>
  <c r="N7"/>
  <c r="K7"/>
  <c r="H7"/>
  <c r="G7"/>
  <c r="F7"/>
  <c r="E7"/>
  <c r="D7"/>
  <c r="C7"/>
  <c r="B7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Z4"/>
  <c r="P4"/>
  <c r="F4"/>
  <c r="C4"/>
  <c r="B4"/>
  <c r="W10" l="1"/>
  <c r="Y10" s="1"/>
  <c r="S7"/>
  <c r="T8"/>
  <c r="AC7"/>
  <c r="I7"/>
  <c r="J9"/>
  <c r="L9" s="1"/>
  <c r="AC9"/>
  <c r="AD9" s="1"/>
  <c r="AF9" s="1"/>
  <c r="J8"/>
  <c r="AD8"/>
  <c r="T9"/>
  <c r="V9" s="1"/>
  <c r="J10"/>
  <c r="L10" s="1"/>
  <c r="AD10"/>
  <c r="AF10" s="1"/>
  <c r="B6" i="12"/>
  <c r="B5"/>
  <c r="AG10" i="15" l="1"/>
  <c r="AI10" s="1"/>
  <c r="M9"/>
  <c r="O9" s="1"/>
  <c r="W9"/>
  <c r="Y9" s="1"/>
  <c r="V8"/>
  <c r="T7"/>
  <c r="AG9"/>
  <c r="AI9" s="1"/>
  <c r="J7"/>
  <c r="L8"/>
  <c r="AF8"/>
  <c r="AD7"/>
  <c r="M10"/>
  <c r="O10" s="1"/>
  <c r="A6" i="12"/>
  <c r="A5"/>
  <c r="A4"/>
  <c r="A3"/>
  <c r="A2"/>
  <c r="W8" i="15" l="1"/>
  <c r="V7"/>
  <c r="AG8"/>
  <c r="AF7"/>
  <c r="L7"/>
  <c r="M8"/>
  <c r="B3" i="12"/>
  <c r="B2"/>
  <c r="AG7" i="15" l="1"/>
  <c r="AI11"/>
  <c r="W7"/>
  <c r="Y11"/>
  <c r="M7"/>
  <c r="O11"/>
  <c r="Y8"/>
  <c r="AI8"/>
  <c r="O8"/>
  <c r="B4" i="12"/>
  <c r="AI7" i="15" l="1"/>
  <c r="Y7"/>
  <c r="O7"/>
</calcChain>
</file>

<file path=xl/sharedStrings.xml><?xml version="1.0" encoding="utf-8"?>
<sst xmlns="http://schemas.openxmlformats.org/spreadsheetml/2006/main" count="63" uniqueCount="41">
  <si>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</si>
  <si>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</si>
  <si>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</si>
  <si>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</si>
  <si>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</si>
  <si>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</si>
  <si>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</si>
  <si>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</si>
  <si>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</si>
  <si>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</si>
  <si>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</si>
  <si>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</si>
  <si>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</si>
  <si>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</si>
  <si>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</si>
  <si>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</si>
  <si>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</si>
  <si>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</si>
  <si>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</si>
  <si>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</si>
  <si>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</si>
  <si>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</si>
  <si>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</si>
  <si>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</si>
  <si>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</si>
  <si>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</si>
  <si>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</si>
  <si>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</si>
  <si>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</si>
  <si>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</si>
  <si>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</si>
  <si>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</si>
  <si>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</si>
  <si>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</si>
  <si>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</si>
  <si>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</si>
  <si>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</si>
  <si>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</si>
  <si>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ветеранам труда и тружеников тыла</t>
  </si>
  <si>
    <t>ВСЕГО</t>
  </si>
  <si>
    <t>Приложение № 1.11.6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</si>
</sst>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sz val="10"/>
      <color rgb="FF008000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7"/>
    <xf numFmtId="0" fontId="8" fillId="0" borderId="7"/>
    <xf numFmtId="0" fontId="9" fillId="0" borderId="8"/>
    <xf numFmtId="0" fontId="8" fillId="0" borderId="7"/>
    <xf numFmtId="0" fontId="8" fillId="0" borderId="7"/>
    <xf numFmtId="0" fontId="9" fillId="0" borderId="8"/>
    <xf numFmtId="4" fontId="10" fillId="0" borderId="11">
      <alignment vertical="top" shrinkToFit="1"/>
    </xf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6" fillId="3" borderId="9" xfId="0" applyFont="1" applyFill="1" applyBorder="1"/>
    <xf numFmtId="0" fontId="7" fillId="0" borderId="10" xfId="0" applyFont="1" applyBorder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/>
    <xf numFmtId="0" fontId="2" fillId="4" borderId="6" xfId="0" applyFont="1" applyFill="1" applyBorder="1" applyProtection="1"/>
    <xf numFmtId="4" fontId="5" fillId="4" borderId="6" xfId="7" applyNumberFormat="1" applyFont="1" applyFill="1" applyBorder="1" applyProtection="1">
      <alignment vertical="top" shrinkToFit="1"/>
      <protection locked="0"/>
    </xf>
    <xf numFmtId="4" fontId="2" fillId="4" borderId="6" xfId="0" applyNumberFormat="1" applyFont="1" applyFill="1" applyBorder="1" applyProtection="1">
      <protection locked="0"/>
    </xf>
    <xf numFmtId="4" fontId="2" fillId="4" borderId="6" xfId="0" applyNumberFormat="1" applyFont="1" applyFill="1" applyBorder="1" applyAlignment="1" applyProtection="1">
      <alignment vertical="top" wrapText="1"/>
    </xf>
    <xf numFmtId="0" fontId="11" fillId="0" borderId="0" xfId="0" applyFont="1" applyFill="1"/>
    <xf numFmtId="4" fontId="11" fillId="0" borderId="0" xfId="0" applyNumberFormat="1" applyFont="1" applyFill="1"/>
    <xf numFmtId="0" fontId="12" fillId="0" borderId="0" xfId="0" applyFont="1" applyFill="1"/>
    <xf numFmtId="4" fontId="11" fillId="0" borderId="8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8">
    <cellStyle name="st19" xfId="7"/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5%20(&#1082;&#1086;&#1084;&#1087;&#1077;&#1085;&#1089;&#1072;&#1094;&#1080;&#1103;%20&#1046;&#1050;&#1059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с учетом доставки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14"/>
  <sheetViews>
    <sheetView tabSelected="1" view="pageBreakPreview" zoomScale="96" zoomScaleNormal="100" zoomScaleSheetLayoutView="96" workbookViewId="0">
      <selection activeCell="M2" sqref="M2"/>
    </sheetView>
  </sheetViews>
  <sheetFormatPr defaultColWidth="23.140625" defaultRowHeight="15" customHeight="1"/>
  <cols>
    <col min="1" max="1" width="24" style="8" customWidth="1"/>
    <col min="2" max="2" width="14.28515625" style="8" customWidth="1"/>
    <col min="3" max="3" width="15.42578125" style="8" customWidth="1"/>
    <col min="4" max="4" width="16.85546875" style="8" customWidth="1"/>
    <col min="5" max="5" width="19.140625" style="8" customWidth="1"/>
    <col min="6" max="6" width="16.7109375" style="8" customWidth="1"/>
    <col min="7" max="7" width="18.7109375" style="8" customWidth="1"/>
    <col min="8" max="8" width="17.7109375" style="8" customWidth="1"/>
    <col min="9" max="9" width="14.42578125" style="8" customWidth="1"/>
    <col min="10" max="10" width="14.7109375" style="8" customWidth="1"/>
    <col min="11" max="11" width="11.42578125" style="8" customWidth="1"/>
    <col min="12" max="12" width="15.5703125" style="8" customWidth="1"/>
    <col min="13" max="13" width="14.140625" style="8" customWidth="1"/>
    <col min="14" max="14" width="7.85546875" style="8" customWidth="1"/>
    <col min="15" max="16" width="16.42578125" style="8" customWidth="1"/>
    <col min="17" max="18" width="23.140625" style="8"/>
    <col min="19" max="19" width="14.85546875" style="8" customWidth="1"/>
    <col min="20" max="20" width="23.140625" style="8"/>
    <col min="21" max="21" width="12.42578125" style="8" customWidth="1"/>
    <col min="22" max="22" width="19.85546875" style="8" customWidth="1"/>
    <col min="23" max="23" width="14.85546875" style="8" customWidth="1"/>
    <col min="24" max="24" width="10" style="8" customWidth="1"/>
    <col min="25" max="25" width="23.140625" style="8"/>
    <col min="26" max="26" width="15.28515625" style="8" customWidth="1"/>
    <col min="27" max="30" width="23.140625" style="8"/>
    <col min="31" max="31" width="12.5703125" style="8" customWidth="1"/>
    <col min="32" max="32" width="17" style="8" customWidth="1"/>
    <col min="33" max="33" width="15.28515625" style="8" customWidth="1"/>
    <col min="34" max="34" width="8.28515625" style="8" customWidth="1"/>
    <col min="35" max="16384" width="23.140625" style="8"/>
  </cols>
  <sheetData>
    <row r="1" spans="1:35" ht="29.25" customHeight="1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21" t="s">
        <v>40</v>
      </c>
      <c r="N1" s="21"/>
      <c r="O1" s="2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43.5" customHeight="1">
      <c r="B2" s="22" t="s">
        <v>38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19"/>
      <c r="N2" s="19"/>
      <c r="O2" s="1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" customHeigh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" customHeight="1">
      <c r="A4" s="26" t="s">
        <v>5</v>
      </c>
      <c r="B4" s="10" t="str">
        <f>"Отчетный "&amp;(VALUE(VLOOKUP("Год",'[1]Реквизиты документа'!$A$2:$B$20,2,0)-2))&amp;" год"</f>
        <v>Отчетный 2024 год</v>
      </c>
      <c r="C4" s="23" t="str">
        <f>"Текущий "&amp;(VALUE(VLOOKUP("Год",'[1]Реквизиты документа'!$A$2:$B$20,2,0)-1))&amp;" год"</f>
        <v>Текущий 2025 год</v>
      </c>
      <c r="D4" s="24"/>
      <c r="E4" s="25"/>
      <c r="F4" s="23" t="str">
        <f>"Очередной "&amp;(VALUE(VLOOKUP("Год",'[1]Реквизиты документа'!$A$2:$B$20,2,0)-0))&amp;" год"</f>
        <v>Очередной 2026 год</v>
      </c>
      <c r="G4" s="24"/>
      <c r="H4" s="24"/>
      <c r="I4" s="24"/>
      <c r="J4" s="24"/>
      <c r="K4" s="24"/>
      <c r="L4" s="24"/>
      <c r="M4" s="24"/>
      <c r="N4" s="24"/>
      <c r="O4" s="25"/>
      <c r="P4" s="23" t="str">
        <f>(VALUE(VLOOKUP("Год",'[1]Реквизиты документа'!$A$2:$B$20,2,0)+1))&amp;" год планового периода"</f>
        <v>2027 год планового периода</v>
      </c>
      <c r="Q4" s="24"/>
      <c r="R4" s="24"/>
      <c r="S4" s="24"/>
      <c r="T4" s="24"/>
      <c r="U4" s="24"/>
      <c r="V4" s="24"/>
      <c r="W4" s="24"/>
      <c r="X4" s="24"/>
      <c r="Y4" s="25"/>
      <c r="Z4" s="23" t="str">
        <f>(VALUE(VLOOKUP("Год",'[1]Реквизиты документа'!$A$2:$B$20,2,0)+2))&amp;" год планового периода"</f>
        <v>2028 год планового периода</v>
      </c>
      <c r="AA4" s="24"/>
      <c r="AB4" s="24"/>
      <c r="AC4" s="24"/>
      <c r="AD4" s="24"/>
      <c r="AE4" s="24"/>
      <c r="AF4" s="24"/>
      <c r="AG4" s="24"/>
      <c r="AH4" s="24"/>
      <c r="AI4" s="25"/>
    </row>
    <row r="5" spans="1:35" ht="90.75" customHeight="1">
      <c r="A5" s="27"/>
      <c r="B5" s="11" t="s">
        <v>6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6</v>
      </c>
      <c r="P5" s="11" t="s">
        <v>9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1" t="s">
        <v>16</v>
      </c>
      <c r="X5" s="11" t="s">
        <v>17</v>
      </c>
      <c r="Y5" s="11" t="s">
        <v>6</v>
      </c>
      <c r="Z5" s="11" t="s">
        <v>9</v>
      </c>
      <c r="AA5" s="11" t="s">
        <v>10</v>
      </c>
      <c r="AB5" s="11" t="s">
        <v>11</v>
      </c>
      <c r="AC5" s="11" t="s">
        <v>12</v>
      </c>
      <c r="AD5" s="11" t="s">
        <v>13</v>
      </c>
      <c r="AE5" s="11" t="s">
        <v>14</v>
      </c>
      <c r="AF5" s="11" t="s">
        <v>15</v>
      </c>
      <c r="AG5" s="11" t="s">
        <v>16</v>
      </c>
      <c r="AH5" s="11" t="s">
        <v>17</v>
      </c>
      <c r="AI5" s="11" t="s">
        <v>6</v>
      </c>
    </row>
    <row r="6" spans="1:35" ht="12.75">
      <c r="A6" s="12">
        <f>COLUMN()</f>
        <v>1</v>
      </c>
      <c r="B6" s="12">
        <f>COLUMN()</f>
        <v>2</v>
      </c>
      <c r="C6" s="12">
        <f>COLUMN()</f>
        <v>3</v>
      </c>
      <c r="D6" s="12">
        <f>COLUMN()</f>
        <v>4</v>
      </c>
      <c r="E6" s="12">
        <f>COLUMN()</f>
        <v>5</v>
      </c>
      <c r="F6" s="12">
        <f>COLUMN()</f>
        <v>6</v>
      </c>
      <c r="G6" s="12">
        <f>COLUMN()</f>
        <v>7</v>
      </c>
      <c r="H6" s="12" t="str">
        <f>COLUMN()&amp;"="&amp;COLUMN()-4&amp;"*("&amp;COLUMN()-2&amp;"/"&amp;COLUMN()-3&amp;")*"&amp;COLUMN()-1&amp;"*2полуг"</f>
        <v>8=4*(6/5)*7*2полуг</v>
      </c>
      <c r="I6" s="12" t="str">
        <f>COLUMN()&amp;"="&amp;COLUMN()-1&amp;"*1,8%"</f>
        <v>9=8*1,8%</v>
      </c>
      <c r="J6" s="12" t="str">
        <f>COLUMN()&amp;"="&amp;COLUMN()-2&amp;"+"&amp;COLUMN()-1</f>
        <v>10=8+9</v>
      </c>
      <c r="K6" s="12">
        <f>COLUMN()</f>
        <v>11</v>
      </c>
      <c r="L6" s="12" t="str">
        <f>COLUMN()&amp;"="&amp;COLUMN()-2&amp;"*"&amp;COLUMN()-1</f>
        <v>12=10*11</v>
      </c>
      <c r="M6" s="12" t="str">
        <f>COLUMN()&amp;"="&amp;COLUMN()-1&amp;"*5%"</f>
        <v>13=12*5%</v>
      </c>
      <c r="N6" s="12">
        <f>COLUMN()</f>
        <v>14</v>
      </c>
      <c r="O6" s="12" t="str">
        <f>COLUMN()&amp;"="&amp;COLUMN()-3&amp;"-"&amp;COLUMN()-2&amp;"+"&amp;COLUMN()-1</f>
        <v>15=12-13+14</v>
      </c>
      <c r="P6" s="12">
        <f>COLUMN()</f>
        <v>16</v>
      </c>
      <c r="Q6" s="12">
        <f>COLUMN()</f>
        <v>17</v>
      </c>
      <c r="R6" s="12" t="str">
        <f>COLUMN()&amp;"="&amp;COLUMN()-14&amp;"*("&amp;COLUMN()-2&amp;"/"&amp;COLUMN()-13&amp;")*"&amp;COLUMN()-1&amp;"*2полуг"</f>
        <v>18=4*(16/5)*17*2полуг</v>
      </c>
      <c r="S6" s="12" t="str">
        <f>COLUMN()&amp;"="&amp;COLUMN()-1&amp;"*1,8%"</f>
        <v>19=18*1,8%</v>
      </c>
      <c r="T6" s="12" t="str">
        <f>COLUMN()&amp;"="&amp;COLUMN()-2&amp;"+"&amp;COLUMN()-1</f>
        <v>20=18+19</v>
      </c>
      <c r="U6" s="12">
        <f>COLUMN()</f>
        <v>21</v>
      </c>
      <c r="V6" s="12" t="str">
        <f>COLUMN()&amp;"="&amp;COLUMN()-2&amp;"*"&amp;COLUMN()-1</f>
        <v>22=20*21</v>
      </c>
      <c r="W6" s="12" t="str">
        <f>COLUMN()&amp;"="&amp;COLUMN()-1&amp;"*5%"</f>
        <v>23=22*5%</v>
      </c>
      <c r="X6" s="12">
        <f>COLUMN()</f>
        <v>24</v>
      </c>
      <c r="Y6" s="12" t="str">
        <f>COLUMN()&amp;"="&amp;COLUMN()-3&amp;"-"&amp;COLUMN()-2&amp;"+"&amp;COLUMN()-1</f>
        <v>25=22-23+24</v>
      </c>
      <c r="Z6" s="12">
        <f>COLUMN()</f>
        <v>26</v>
      </c>
      <c r="AA6" s="12">
        <f>COLUMN()</f>
        <v>27</v>
      </c>
      <c r="AB6" s="12" t="str">
        <f>COLUMN()&amp;"="&amp;COLUMN()-24&amp;"*("&amp;COLUMN()-2&amp;"/"&amp;COLUMN()-23&amp;")*"&amp;COLUMN()-1&amp;"*2полуг"</f>
        <v>28=4*(26/5)*27*2полуг</v>
      </c>
      <c r="AC6" s="12" t="str">
        <f>COLUMN()&amp;"="&amp;COLUMN()-1&amp;"*1,8%"</f>
        <v>29=28*1,8%</v>
      </c>
      <c r="AD6" s="12" t="str">
        <f>COLUMN()&amp;"="&amp;COLUMN()-2&amp;"+"&amp;COLUMN()-1</f>
        <v>30=28+29</v>
      </c>
      <c r="AE6" s="12">
        <f>COLUMN()</f>
        <v>31</v>
      </c>
      <c r="AF6" s="12" t="str">
        <f>COLUMN()&amp;"="&amp;COLUMN()-2&amp;"*"&amp;COLUMN()-1</f>
        <v>32=30*31</v>
      </c>
      <c r="AG6" s="12" t="str">
        <f>COLUMN()&amp;"="&amp;COLUMN()-1&amp;"*5%"</f>
        <v>33=32*5%</v>
      </c>
      <c r="AH6" s="12">
        <f>COLUMN()</f>
        <v>34</v>
      </c>
      <c r="AI6" s="12" t="str">
        <f>COLUMN()&amp;"="&amp;COLUMN()-3&amp;"-"&amp;COLUMN()-2&amp;"+"&amp;COLUMN()-1</f>
        <v>35=32-33+34</v>
      </c>
    </row>
    <row r="7" spans="1:35" ht="15" customHeight="1">
      <c r="A7" s="13" t="s">
        <v>39</v>
      </c>
      <c r="B7" s="13">
        <f t="shared" ref="B7:AI7" si="0">SUM(B8:B995)</f>
        <v>517335782</v>
      </c>
      <c r="C7" s="13">
        <f>SUM(C8:C995)</f>
        <v>575730760</v>
      </c>
      <c r="D7" s="13">
        <f t="shared" si="0"/>
        <v>297373658.56</v>
      </c>
      <c r="E7" s="13">
        <f>SUM(E8:E995)</f>
        <v>41285</v>
      </c>
      <c r="F7" s="13">
        <f t="shared" si="0"/>
        <v>39968</v>
      </c>
      <c r="G7" s="13">
        <f t="shared" si="0"/>
        <v>3.0300000000000002</v>
      </c>
      <c r="H7" s="13">
        <f t="shared" si="0"/>
        <v>581440862</v>
      </c>
      <c r="I7" s="13">
        <f t="shared" si="0"/>
        <v>10465935</v>
      </c>
      <c r="J7" s="13">
        <f t="shared" si="0"/>
        <v>591906797</v>
      </c>
      <c r="K7" s="13">
        <f t="shared" si="0"/>
        <v>3</v>
      </c>
      <c r="L7" s="13">
        <f t="shared" si="0"/>
        <v>591906797</v>
      </c>
      <c r="M7" s="13">
        <f t="shared" si="0"/>
        <v>29595340</v>
      </c>
      <c r="N7" s="13">
        <f t="shared" si="0"/>
        <v>0</v>
      </c>
      <c r="O7" s="13">
        <f t="shared" si="0"/>
        <v>591906797</v>
      </c>
      <c r="P7" s="13">
        <f t="shared" si="0"/>
        <v>39968</v>
      </c>
      <c r="Q7" s="13">
        <f t="shared" si="0"/>
        <v>3.0300000000000002</v>
      </c>
      <c r="R7" s="13">
        <f t="shared" si="0"/>
        <v>581440862</v>
      </c>
      <c r="S7" s="13">
        <f t="shared" si="0"/>
        <v>10465935</v>
      </c>
      <c r="T7" s="13">
        <f t="shared" si="0"/>
        <v>591906797</v>
      </c>
      <c r="U7" s="13">
        <f t="shared" si="0"/>
        <v>3</v>
      </c>
      <c r="V7" s="13">
        <f t="shared" si="0"/>
        <v>591906797</v>
      </c>
      <c r="W7" s="13">
        <f t="shared" si="0"/>
        <v>29595340</v>
      </c>
      <c r="X7" s="13">
        <f t="shared" ref="X7" si="1">SUM(X8:X995)</f>
        <v>0</v>
      </c>
      <c r="Y7" s="13">
        <f t="shared" si="0"/>
        <v>591906797</v>
      </c>
      <c r="Z7" s="13">
        <f t="shared" si="0"/>
        <v>39968</v>
      </c>
      <c r="AA7" s="13">
        <f t="shared" si="0"/>
        <v>3.0300000000000002</v>
      </c>
      <c r="AB7" s="13">
        <f t="shared" si="0"/>
        <v>581440862</v>
      </c>
      <c r="AC7" s="13">
        <f t="shared" si="0"/>
        <v>10465935</v>
      </c>
      <c r="AD7" s="13">
        <f t="shared" si="0"/>
        <v>591906797</v>
      </c>
      <c r="AE7" s="13">
        <f t="shared" si="0"/>
        <v>3</v>
      </c>
      <c r="AF7" s="13">
        <f t="shared" si="0"/>
        <v>591906797</v>
      </c>
      <c r="AG7" s="13">
        <f t="shared" si="0"/>
        <v>29595340</v>
      </c>
      <c r="AH7" s="13">
        <f t="shared" ref="AH7" si="2">SUM(AH8:AH995)</f>
        <v>0</v>
      </c>
      <c r="AI7" s="13">
        <f t="shared" si="0"/>
        <v>591906797</v>
      </c>
    </row>
    <row r="8" spans="1:35" ht="15" customHeight="1">
      <c r="A8" s="14" t="s">
        <v>18</v>
      </c>
      <c r="B8" s="15">
        <v>85308593</v>
      </c>
      <c r="C8" s="15">
        <v>98683507</v>
      </c>
      <c r="D8" s="16">
        <v>53339412.850000001</v>
      </c>
      <c r="E8" s="16">
        <v>6303</v>
      </c>
      <c r="F8" s="16">
        <v>6100</v>
      </c>
      <c r="G8" s="16">
        <v>1.01</v>
      </c>
      <c r="H8" s="17">
        <f t="shared" ref="H8:H10" si="3">IF($E8=0,0,ROUND($D8*F8*G8/$E8*2,0))</f>
        <v>104275463</v>
      </c>
      <c r="I8" s="17">
        <f>ROUND(H8*1.8/100,0)</f>
        <v>1876958</v>
      </c>
      <c r="J8" s="17">
        <f>H8+I8</f>
        <v>106152421</v>
      </c>
      <c r="K8" s="16">
        <v>1</v>
      </c>
      <c r="L8" s="17">
        <f>ROUND(J8*K8,0)</f>
        <v>106152421</v>
      </c>
      <c r="M8" s="17">
        <f>ROUND(L8*5/100,0)</f>
        <v>5307621</v>
      </c>
      <c r="N8" s="16"/>
      <c r="O8" s="17">
        <f>ROUND(L8-M8+N8,0)</f>
        <v>100844800</v>
      </c>
      <c r="P8" s="16">
        <v>6100</v>
      </c>
      <c r="Q8" s="16">
        <v>1.01</v>
      </c>
      <c r="R8" s="17">
        <f t="shared" ref="R8:R10" si="4">IF($E8=0,0,ROUND($D8*P8*Q8/$E8*2,0))</f>
        <v>104275463</v>
      </c>
      <c r="S8" s="17">
        <f>ROUND(R8*1.8/100,0)</f>
        <v>1876958</v>
      </c>
      <c r="T8" s="17">
        <f>R8+S8</f>
        <v>106152421</v>
      </c>
      <c r="U8" s="16">
        <v>1</v>
      </c>
      <c r="V8" s="17">
        <f>ROUND(T8*U8,0)</f>
        <v>106152421</v>
      </c>
      <c r="W8" s="17">
        <f>ROUND(V8*5/100,0)</f>
        <v>5307621</v>
      </c>
      <c r="X8" s="16"/>
      <c r="Y8" s="17">
        <f>ROUND(V8-W8+X8,0)</f>
        <v>100844800</v>
      </c>
      <c r="Z8" s="16">
        <v>6100</v>
      </c>
      <c r="AA8" s="16">
        <v>1.01</v>
      </c>
      <c r="AB8" s="17">
        <f t="shared" ref="AB8:AB10" si="5">IF($E8=0,0,ROUND($D8*Z8*AA8/$E8*2,0))</f>
        <v>104275463</v>
      </c>
      <c r="AC8" s="17">
        <f>ROUND(AB8*1.8/100,0)</f>
        <v>1876958</v>
      </c>
      <c r="AD8" s="17">
        <f>AB8+AC8</f>
        <v>106152421</v>
      </c>
      <c r="AE8" s="16">
        <v>1</v>
      </c>
      <c r="AF8" s="17">
        <f>ROUND(AD8*AE8,0)</f>
        <v>106152421</v>
      </c>
      <c r="AG8" s="17">
        <f>ROUND(AF8*5/100,0)</f>
        <v>5307621</v>
      </c>
      <c r="AH8" s="16"/>
      <c r="AI8" s="17">
        <f>ROUND(AF8-AG8+AH8,0)</f>
        <v>100844800</v>
      </c>
    </row>
    <row r="9" spans="1:35" ht="15" customHeight="1">
      <c r="A9" s="14" t="s">
        <v>19</v>
      </c>
      <c r="B9" s="15">
        <v>373923556</v>
      </c>
      <c r="C9" s="15">
        <v>384794367</v>
      </c>
      <c r="D9" s="16">
        <v>210912173.09999999</v>
      </c>
      <c r="E9" s="16">
        <v>29775</v>
      </c>
      <c r="F9" s="16">
        <v>28768</v>
      </c>
      <c r="G9" s="16">
        <v>1.01</v>
      </c>
      <c r="H9" s="17">
        <f t="shared" si="3"/>
        <v>411633693</v>
      </c>
      <c r="I9" s="17">
        <f t="shared" ref="I9:I10" si="6">ROUND(H9*1.8/100,0)</f>
        <v>7409406</v>
      </c>
      <c r="J9" s="17">
        <f t="shared" ref="J9:J10" si="7">H9+I9</f>
        <v>419043099</v>
      </c>
      <c r="K9" s="16">
        <v>1</v>
      </c>
      <c r="L9" s="17">
        <f t="shared" ref="L9:L10" si="8">ROUND(J9*K9,0)</f>
        <v>419043099</v>
      </c>
      <c r="M9" s="17">
        <f t="shared" ref="M9:M10" si="9">ROUND(L9*5/100,0)</f>
        <v>20952155</v>
      </c>
      <c r="N9" s="16"/>
      <c r="O9" s="17">
        <f t="shared" ref="O9:O10" si="10">ROUND(L9-M9+N9,0)</f>
        <v>398090944</v>
      </c>
      <c r="P9" s="16">
        <v>28768</v>
      </c>
      <c r="Q9" s="16">
        <v>1.01</v>
      </c>
      <c r="R9" s="17">
        <f t="shared" si="4"/>
        <v>411633693</v>
      </c>
      <c r="S9" s="17">
        <f t="shared" ref="S9:S10" si="11">ROUND(R9*1.8/100,0)</f>
        <v>7409406</v>
      </c>
      <c r="T9" s="17">
        <f t="shared" ref="T9:T10" si="12">R9+S9</f>
        <v>419043099</v>
      </c>
      <c r="U9" s="16">
        <v>1</v>
      </c>
      <c r="V9" s="17">
        <f t="shared" ref="V9:V10" si="13">ROUND(T9*U9,0)</f>
        <v>419043099</v>
      </c>
      <c r="W9" s="17">
        <f t="shared" ref="W9:W10" si="14">ROUND(V9*5/100,0)</f>
        <v>20952155</v>
      </c>
      <c r="X9" s="16"/>
      <c r="Y9" s="17">
        <f t="shared" ref="Y9:Y10" si="15">ROUND(V9-W9+X9,0)</f>
        <v>398090944</v>
      </c>
      <c r="Z9" s="16">
        <v>28768</v>
      </c>
      <c r="AA9" s="16">
        <v>1.01</v>
      </c>
      <c r="AB9" s="17">
        <f t="shared" si="5"/>
        <v>411633693</v>
      </c>
      <c r="AC9" s="17">
        <f t="shared" ref="AC9:AC10" si="16">ROUND(AB9*1.8/100,0)</f>
        <v>7409406</v>
      </c>
      <c r="AD9" s="17">
        <f t="shared" ref="AD9:AD10" si="17">AB9+AC9</f>
        <v>419043099</v>
      </c>
      <c r="AE9" s="16">
        <v>1</v>
      </c>
      <c r="AF9" s="17">
        <f t="shared" ref="AF9:AF10" si="18">ROUND(AD9*AE9,0)</f>
        <v>419043099</v>
      </c>
      <c r="AG9" s="17">
        <f t="shared" ref="AG9:AG10" si="19">ROUND(AF9*5/100,0)</f>
        <v>20952155</v>
      </c>
      <c r="AH9" s="16"/>
      <c r="AI9" s="17">
        <f t="shared" ref="AI9:AI10" si="20">ROUND(AF9-AG9+AH9,0)</f>
        <v>398090944</v>
      </c>
    </row>
    <row r="10" spans="1:35" ht="15" customHeight="1">
      <c r="A10" s="14" t="s">
        <v>20</v>
      </c>
      <c r="B10" s="15">
        <v>58103633</v>
      </c>
      <c r="C10" s="15">
        <v>63466348</v>
      </c>
      <c r="D10" s="16">
        <v>33122072.609999999</v>
      </c>
      <c r="E10" s="16">
        <v>5207</v>
      </c>
      <c r="F10" s="16">
        <v>5100</v>
      </c>
      <c r="G10" s="16">
        <v>1.01</v>
      </c>
      <c r="H10" s="17">
        <f t="shared" si="3"/>
        <v>65531706</v>
      </c>
      <c r="I10" s="17">
        <f t="shared" si="6"/>
        <v>1179571</v>
      </c>
      <c r="J10" s="17">
        <f t="shared" si="7"/>
        <v>66711277</v>
      </c>
      <c r="K10" s="16">
        <v>1</v>
      </c>
      <c r="L10" s="17">
        <f t="shared" si="8"/>
        <v>66711277</v>
      </c>
      <c r="M10" s="17">
        <f t="shared" si="9"/>
        <v>3335564</v>
      </c>
      <c r="N10" s="16"/>
      <c r="O10" s="17">
        <f t="shared" si="10"/>
        <v>63375713</v>
      </c>
      <c r="P10" s="16">
        <v>5100</v>
      </c>
      <c r="Q10" s="16">
        <v>1.01</v>
      </c>
      <c r="R10" s="17">
        <f t="shared" si="4"/>
        <v>65531706</v>
      </c>
      <c r="S10" s="17">
        <f t="shared" si="11"/>
        <v>1179571</v>
      </c>
      <c r="T10" s="17">
        <f t="shared" si="12"/>
        <v>66711277</v>
      </c>
      <c r="U10" s="16">
        <v>1</v>
      </c>
      <c r="V10" s="17">
        <f t="shared" si="13"/>
        <v>66711277</v>
      </c>
      <c r="W10" s="17">
        <f t="shared" si="14"/>
        <v>3335564</v>
      </c>
      <c r="X10" s="16"/>
      <c r="Y10" s="17">
        <f t="shared" si="15"/>
        <v>63375713</v>
      </c>
      <c r="Z10" s="16">
        <v>5100</v>
      </c>
      <c r="AA10" s="16">
        <v>1.01</v>
      </c>
      <c r="AB10" s="17">
        <f t="shared" si="5"/>
        <v>65531706</v>
      </c>
      <c r="AC10" s="17">
        <f t="shared" si="16"/>
        <v>1179571</v>
      </c>
      <c r="AD10" s="17">
        <f t="shared" si="17"/>
        <v>66711277</v>
      </c>
      <c r="AE10" s="16">
        <v>1</v>
      </c>
      <c r="AF10" s="17">
        <f t="shared" si="18"/>
        <v>66711277</v>
      </c>
      <c r="AG10" s="17">
        <f t="shared" si="19"/>
        <v>3335564</v>
      </c>
      <c r="AH10" s="16"/>
      <c r="AI10" s="17">
        <f t="shared" si="20"/>
        <v>63375713</v>
      </c>
    </row>
    <row r="11" spans="1:35" ht="15" customHeight="1">
      <c r="A11" s="14" t="s">
        <v>21</v>
      </c>
      <c r="B11" s="16"/>
      <c r="C11" s="15">
        <v>28786538</v>
      </c>
      <c r="D11" s="16"/>
      <c r="E11" s="16"/>
      <c r="F11" s="16"/>
      <c r="G11" s="16"/>
      <c r="H11" s="17"/>
      <c r="I11" s="17"/>
      <c r="J11" s="17"/>
      <c r="K11" s="16"/>
      <c r="L11" s="17"/>
      <c r="M11" s="17"/>
      <c r="N11" s="16"/>
      <c r="O11" s="17">
        <f>SUM(M8:M10)+N11</f>
        <v>29595340</v>
      </c>
      <c r="P11" s="16"/>
      <c r="Q11" s="16"/>
      <c r="R11" s="17"/>
      <c r="S11" s="17"/>
      <c r="T11" s="17"/>
      <c r="U11" s="16"/>
      <c r="V11" s="17"/>
      <c r="W11" s="17"/>
      <c r="X11" s="16"/>
      <c r="Y11" s="17">
        <f>SUM(W8:W10)+X11</f>
        <v>29595340</v>
      </c>
      <c r="Z11" s="16"/>
      <c r="AA11" s="16"/>
      <c r="AB11" s="17"/>
      <c r="AC11" s="17"/>
      <c r="AD11" s="17"/>
      <c r="AE11" s="16"/>
      <c r="AF11" s="17"/>
      <c r="AG11" s="17"/>
      <c r="AH11" s="16"/>
      <c r="AI11" s="17">
        <f>SUM(AG8:AG10)+AH11</f>
        <v>29595340</v>
      </c>
    </row>
    <row r="12" spans="1:35" ht="15" customHeight="1"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9"/>
      <c r="AE12" s="9"/>
      <c r="AF12" s="9"/>
      <c r="AG12" s="9"/>
      <c r="AI12" s="9"/>
    </row>
    <row r="13" spans="1:35" ht="15" customHeight="1">
      <c r="O13" s="9"/>
      <c r="P13" s="9"/>
      <c r="Q13" s="9"/>
      <c r="R13" s="9"/>
      <c r="S13" s="9"/>
      <c r="T13" s="9"/>
      <c r="U13" s="9"/>
      <c r="V13" s="9"/>
      <c r="W13" s="9"/>
      <c r="Y13" s="9"/>
      <c r="Z13" s="9"/>
      <c r="AA13" s="9"/>
      <c r="AB13" s="9"/>
      <c r="AC13" s="9"/>
      <c r="AD13" s="9"/>
      <c r="AE13" s="9"/>
      <c r="AF13" s="9"/>
      <c r="AG13" s="9"/>
      <c r="AI13" s="9"/>
    </row>
    <row r="14" spans="1:35" ht="15" customHeight="1">
      <c r="O14" s="9"/>
      <c r="P14" s="9"/>
      <c r="Q14" s="9"/>
      <c r="R14" s="9"/>
      <c r="S14" s="9"/>
      <c r="T14" s="9"/>
      <c r="U14" s="9"/>
      <c r="V14" s="9"/>
      <c r="W14" s="9"/>
      <c r="Y14" s="9"/>
      <c r="Z14" s="9"/>
      <c r="AA14" s="9"/>
      <c r="AB14" s="9"/>
      <c r="AC14" s="9"/>
      <c r="AD14" s="9"/>
      <c r="AE14" s="9"/>
      <c r="AF14" s="9"/>
      <c r="AG14" s="9"/>
      <c r="AI14" s="9"/>
    </row>
    <row r="15" spans="1:35" ht="15" customHeight="1">
      <c r="O15" s="9"/>
      <c r="P15" s="9"/>
      <c r="Q15" s="9"/>
      <c r="R15" s="9"/>
      <c r="S15" s="9"/>
      <c r="T15" s="9"/>
      <c r="U15" s="9"/>
      <c r="V15" s="9"/>
      <c r="W15" s="9"/>
      <c r="Y15" s="9"/>
      <c r="Z15" s="9"/>
      <c r="AA15" s="9"/>
      <c r="AB15" s="9"/>
      <c r="AC15" s="9"/>
      <c r="AD15" s="9"/>
      <c r="AE15" s="9"/>
      <c r="AF15" s="9"/>
      <c r="AG15" s="9"/>
      <c r="AI15" s="9"/>
    </row>
    <row r="16" spans="1:35" ht="15" customHeight="1">
      <c r="O16" s="9"/>
      <c r="P16" s="9"/>
      <c r="Q16" s="9"/>
      <c r="R16" s="9"/>
      <c r="S16" s="9"/>
      <c r="T16" s="9"/>
      <c r="U16" s="9"/>
      <c r="V16" s="9"/>
      <c r="W16" s="9"/>
      <c r="Y16" s="9"/>
      <c r="Z16" s="9"/>
      <c r="AA16" s="9"/>
      <c r="AB16" s="9"/>
      <c r="AC16" s="9"/>
      <c r="AD16" s="9"/>
      <c r="AE16" s="9"/>
      <c r="AF16" s="9"/>
      <c r="AG16" s="9"/>
      <c r="AI16" s="9"/>
    </row>
    <row r="17" spans="15:35" ht="15" customHeight="1">
      <c r="O17" s="9"/>
      <c r="P17" s="9"/>
      <c r="Q17" s="9"/>
      <c r="R17" s="9"/>
      <c r="S17" s="9"/>
      <c r="T17" s="9"/>
      <c r="U17" s="9"/>
      <c r="V17" s="9"/>
      <c r="W17" s="9"/>
      <c r="Y17" s="9"/>
      <c r="Z17" s="9"/>
      <c r="AA17" s="9"/>
      <c r="AB17" s="9"/>
      <c r="AC17" s="9"/>
      <c r="AD17" s="9"/>
      <c r="AE17" s="9"/>
      <c r="AF17" s="9"/>
      <c r="AG17" s="9"/>
      <c r="AI17" s="9"/>
    </row>
    <row r="18" spans="15:35" ht="15" customHeight="1">
      <c r="O18" s="9"/>
      <c r="P18" s="9"/>
      <c r="Q18" s="9"/>
      <c r="R18" s="9"/>
      <c r="S18" s="9"/>
      <c r="T18" s="9"/>
      <c r="U18" s="9"/>
      <c r="V18" s="9"/>
      <c r="W18" s="9"/>
      <c r="Y18" s="9"/>
      <c r="Z18" s="9"/>
      <c r="AA18" s="9"/>
      <c r="AB18" s="9"/>
      <c r="AC18" s="9"/>
      <c r="AD18" s="9"/>
      <c r="AE18" s="9"/>
      <c r="AF18" s="9"/>
      <c r="AG18" s="9"/>
      <c r="AI18" s="9"/>
    </row>
    <row r="19" spans="15:35" ht="15" customHeight="1">
      <c r="O19" s="9"/>
      <c r="P19" s="9"/>
      <c r="Q19" s="9"/>
      <c r="R19" s="9"/>
      <c r="S19" s="9"/>
      <c r="T19" s="9"/>
      <c r="U19" s="9"/>
      <c r="V19" s="9"/>
      <c r="W19" s="9"/>
      <c r="Y19" s="9"/>
      <c r="Z19" s="9"/>
      <c r="AA19" s="9"/>
      <c r="AB19" s="9"/>
      <c r="AC19" s="9"/>
      <c r="AD19" s="9"/>
      <c r="AE19" s="9"/>
      <c r="AF19" s="9"/>
      <c r="AG19" s="9"/>
      <c r="AI19" s="9"/>
    </row>
    <row r="20" spans="15:35" ht="15" customHeight="1">
      <c r="O20" s="9"/>
      <c r="P20" s="9"/>
      <c r="Q20" s="9"/>
      <c r="R20" s="9"/>
      <c r="S20" s="9"/>
      <c r="T20" s="9"/>
      <c r="U20" s="9"/>
      <c r="V20" s="9"/>
      <c r="W20" s="9"/>
      <c r="Y20" s="9"/>
      <c r="Z20" s="9"/>
      <c r="AA20" s="9"/>
      <c r="AB20" s="9"/>
      <c r="AC20" s="9"/>
      <c r="AD20" s="9"/>
      <c r="AE20" s="9"/>
      <c r="AF20" s="9"/>
      <c r="AG20" s="9"/>
      <c r="AI20" s="9"/>
    </row>
    <row r="21" spans="15:35" ht="15" customHeight="1">
      <c r="O21" s="9"/>
      <c r="P21" s="9"/>
      <c r="Q21" s="9"/>
      <c r="R21" s="9"/>
      <c r="S21" s="9"/>
      <c r="T21" s="9"/>
      <c r="U21" s="9"/>
      <c r="V21" s="9"/>
      <c r="W21" s="9"/>
      <c r="Y21" s="9"/>
      <c r="Z21" s="9"/>
      <c r="AA21" s="9"/>
      <c r="AB21" s="9"/>
      <c r="AC21" s="9"/>
      <c r="AD21" s="9"/>
      <c r="AE21" s="9"/>
      <c r="AF21" s="9"/>
      <c r="AG21" s="9"/>
      <c r="AI21" s="9"/>
    </row>
    <row r="22" spans="15:35" ht="15" customHeight="1">
      <c r="O22" s="9"/>
      <c r="P22" s="9"/>
      <c r="Q22" s="9"/>
      <c r="R22" s="9"/>
      <c r="S22" s="9"/>
      <c r="T22" s="9"/>
      <c r="U22" s="9"/>
      <c r="V22" s="9"/>
      <c r="W22" s="9"/>
      <c r="Y22" s="9"/>
      <c r="Z22" s="9"/>
      <c r="AA22" s="9"/>
      <c r="AB22" s="9"/>
      <c r="AC22" s="9"/>
      <c r="AD22" s="9"/>
      <c r="AE22" s="9"/>
      <c r="AF22" s="9"/>
      <c r="AG22" s="9"/>
      <c r="AI22" s="9"/>
    </row>
    <row r="23" spans="15:35" ht="15" customHeight="1">
      <c r="O23" s="9"/>
      <c r="P23" s="9"/>
      <c r="Q23" s="9"/>
      <c r="R23" s="9"/>
      <c r="S23" s="9"/>
      <c r="T23" s="9"/>
      <c r="U23" s="9"/>
      <c r="V23" s="9"/>
      <c r="W23" s="9"/>
      <c r="Y23" s="9"/>
      <c r="Z23" s="9"/>
      <c r="AA23" s="9"/>
      <c r="AB23" s="9"/>
      <c r="AC23" s="9"/>
      <c r="AD23" s="9"/>
      <c r="AE23" s="9"/>
      <c r="AF23" s="9"/>
      <c r="AG23" s="9"/>
      <c r="AI23" s="9"/>
    </row>
    <row r="24" spans="15:35" ht="15" customHeight="1">
      <c r="O24" s="9"/>
      <c r="P24" s="9"/>
      <c r="Q24" s="9"/>
      <c r="R24" s="9"/>
      <c r="S24" s="9"/>
      <c r="T24" s="9"/>
      <c r="U24" s="9"/>
      <c r="V24" s="9"/>
      <c r="W24" s="9"/>
      <c r="Y24" s="9"/>
      <c r="Z24" s="9"/>
      <c r="AA24" s="9"/>
      <c r="AB24" s="9"/>
      <c r="AC24" s="9"/>
      <c r="AD24" s="9"/>
      <c r="AE24" s="9"/>
      <c r="AF24" s="9"/>
      <c r="AG24" s="9"/>
      <c r="AI24" s="9"/>
    </row>
    <row r="25" spans="15:35" ht="15" customHeight="1">
      <c r="O25" s="9"/>
      <c r="P25" s="9"/>
      <c r="Q25" s="9"/>
      <c r="R25" s="9"/>
      <c r="S25" s="9"/>
      <c r="T25" s="9"/>
      <c r="U25" s="9"/>
      <c r="V25" s="9"/>
      <c r="W25" s="9"/>
      <c r="Y25" s="9"/>
      <c r="Z25" s="9"/>
      <c r="AA25" s="9"/>
      <c r="AB25" s="9"/>
      <c r="AC25" s="9"/>
      <c r="AD25" s="9"/>
      <c r="AE25" s="9"/>
      <c r="AF25" s="9"/>
      <c r="AG25" s="9"/>
      <c r="AI25" s="9"/>
    </row>
    <row r="26" spans="15:35" ht="15" customHeight="1">
      <c r="O26" s="9"/>
      <c r="P26" s="9"/>
      <c r="Q26" s="9"/>
      <c r="R26" s="9"/>
      <c r="S26" s="9"/>
      <c r="T26" s="9"/>
      <c r="U26" s="9"/>
      <c r="V26" s="9"/>
      <c r="W26" s="9"/>
      <c r="Y26" s="9"/>
      <c r="Z26" s="9"/>
      <c r="AA26" s="9"/>
      <c r="AB26" s="9"/>
      <c r="AC26" s="9"/>
      <c r="AD26" s="9"/>
      <c r="AE26" s="9"/>
      <c r="AF26" s="9"/>
      <c r="AG26" s="9"/>
      <c r="AI26" s="9"/>
    </row>
    <row r="27" spans="15:35" ht="15" customHeight="1">
      <c r="O27" s="9"/>
      <c r="P27" s="9"/>
      <c r="Q27" s="9"/>
      <c r="R27" s="9"/>
      <c r="S27" s="9"/>
      <c r="T27" s="9"/>
      <c r="U27" s="9"/>
      <c r="V27" s="9"/>
      <c r="W27" s="9"/>
      <c r="Y27" s="9"/>
      <c r="Z27" s="9"/>
      <c r="AA27" s="9"/>
      <c r="AB27" s="9"/>
      <c r="AC27" s="9"/>
      <c r="AD27" s="9"/>
      <c r="AE27" s="9"/>
      <c r="AF27" s="9"/>
      <c r="AG27" s="9"/>
      <c r="AI27" s="9"/>
    </row>
    <row r="28" spans="15:35" ht="15" customHeight="1">
      <c r="O28" s="9"/>
      <c r="P28" s="9"/>
      <c r="Q28" s="9"/>
      <c r="R28" s="9"/>
      <c r="S28" s="9"/>
      <c r="T28" s="9"/>
      <c r="U28" s="9"/>
      <c r="V28" s="9"/>
      <c r="W28" s="9"/>
      <c r="Y28" s="9"/>
      <c r="Z28" s="9"/>
      <c r="AA28" s="9"/>
      <c r="AB28" s="9"/>
      <c r="AC28" s="9"/>
      <c r="AD28" s="9"/>
      <c r="AE28" s="9"/>
      <c r="AF28" s="9"/>
      <c r="AG28" s="9"/>
      <c r="AI28" s="9"/>
    </row>
    <row r="29" spans="15:35" ht="15" customHeight="1">
      <c r="O29" s="9"/>
      <c r="P29" s="9"/>
      <c r="Q29" s="9"/>
      <c r="R29" s="9"/>
      <c r="S29" s="9"/>
      <c r="T29" s="9"/>
      <c r="U29" s="9"/>
      <c r="V29" s="9"/>
      <c r="W29" s="9"/>
      <c r="Y29" s="9"/>
      <c r="Z29" s="9"/>
      <c r="AA29" s="9"/>
      <c r="AB29" s="9"/>
      <c r="AC29" s="9"/>
      <c r="AD29" s="9"/>
      <c r="AE29" s="9"/>
      <c r="AF29" s="9"/>
      <c r="AG29" s="9"/>
      <c r="AI29" s="9"/>
    </row>
    <row r="30" spans="15:35" ht="15" customHeight="1">
      <c r="O30" s="9"/>
      <c r="P30" s="9"/>
      <c r="Q30" s="9"/>
      <c r="R30" s="9"/>
      <c r="S30" s="9"/>
      <c r="T30" s="9"/>
      <c r="U30" s="9"/>
      <c r="V30" s="9"/>
      <c r="W30" s="9"/>
      <c r="Y30" s="9"/>
      <c r="Z30" s="9"/>
      <c r="AA30" s="9"/>
      <c r="AB30" s="9"/>
      <c r="AC30" s="9"/>
      <c r="AD30" s="9"/>
      <c r="AE30" s="9"/>
      <c r="AF30" s="9"/>
      <c r="AG30" s="9"/>
      <c r="AI30" s="9"/>
    </row>
    <row r="31" spans="15:35" ht="15" customHeight="1">
      <c r="O31" s="9"/>
      <c r="P31" s="9"/>
      <c r="Q31" s="9"/>
      <c r="R31" s="9"/>
      <c r="S31" s="9"/>
      <c r="T31" s="9"/>
      <c r="U31" s="9"/>
      <c r="V31" s="9"/>
      <c r="W31" s="9"/>
      <c r="Y31" s="9"/>
      <c r="Z31" s="9"/>
      <c r="AA31" s="9"/>
      <c r="AB31" s="9"/>
      <c r="AC31" s="9"/>
      <c r="AD31" s="9"/>
      <c r="AE31" s="9"/>
      <c r="AF31" s="9"/>
      <c r="AG31" s="9"/>
      <c r="AI31" s="9"/>
    </row>
    <row r="32" spans="15:35" ht="15" customHeight="1">
      <c r="O32" s="9"/>
      <c r="P32" s="9"/>
      <c r="Q32" s="9"/>
      <c r="R32" s="9"/>
      <c r="S32" s="9"/>
      <c r="T32" s="9"/>
      <c r="U32" s="9"/>
      <c r="V32" s="9"/>
      <c r="W32" s="9"/>
      <c r="Y32" s="9"/>
      <c r="Z32" s="9"/>
      <c r="AA32" s="9"/>
      <c r="AB32" s="9"/>
      <c r="AC32" s="9"/>
      <c r="AD32" s="9"/>
      <c r="AE32" s="9"/>
      <c r="AF32" s="9"/>
      <c r="AG32" s="9"/>
      <c r="AI32" s="9"/>
    </row>
    <row r="33" spans="15:35" ht="15" customHeight="1">
      <c r="O33" s="9"/>
      <c r="P33" s="9"/>
      <c r="Q33" s="9"/>
      <c r="R33" s="9"/>
      <c r="S33" s="9"/>
      <c r="T33" s="9"/>
      <c r="U33" s="9"/>
      <c r="V33" s="9"/>
      <c r="W33" s="9"/>
      <c r="Y33" s="9"/>
      <c r="Z33" s="9"/>
      <c r="AA33" s="9"/>
      <c r="AB33" s="9"/>
      <c r="AC33" s="9"/>
      <c r="AD33" s="9"/>
      <c r="AE33" s="9"/>
      <c r="AF33" s="9"/>
      <c r="AG33" s="9"/>
      <c r="AI33" s="9"/>
    </row>
    <row r="34" spans="15:35" ht="15" customHeight="1">
      <c r="O34" s="9"/>
      <c r="P34" s="9"/>
      <c r="Q34" s="9"/>
      <c r="R34" s="9"/>
      <c r="S34" s="9"/>
      <c r="T34" s="9"/>
      <c r="U34" s="9"/>
      <c r="V34" s="9"/>
      <c r="W34" s="9"/>
      <c r="Y34" s="9"/>
      <c r="Z34" s="9"/>
      <c r="AA34" s="9"/>
      <c r="AB34" s="9"/>
      <c r="AC34" s="9"/>
      <c r="AD34" s="9"/>
      <c r="AE34" s="9"/>
      <c r="AF34" s="9"/>
      <c r="AG34" s="9"/>
      <c r="AI34" s="9"/>
    </row>
    <row r="35" spans="15:35" ht="15" customHeight="1">
      <c r="O35" s="9"/>
      <c r="P35" s="9"/>
      <c r="Q35" s="9"/>
      <c r="R35" s="9"/>
      <c r="S35" s="9"/>
      <c r="T35" s="9"/>
      <c r="U35" s="9"/>
      <c r="V35" s="9"/>
      <c r="W35" s="9"/>
      <c r="Y35" s="9"/>
      <c r="Z35" s="9"/>
      <c r="AA35" s="9"/>
      <c r="AB35" s="9"/>
      <c r="AC35" s="9"/>
      <c r="AD35" s="9"/>
      <c r="AE35" s="9"/>
      <c r="AF35" s="9"/>
      <c r="AG35" s="9"/>
      <c r="AI35" s="9"/>
    </row>
    <row r="36" spans="15:35" ht="15" customHeight="1">
      <c r="O36" s="9"/>
      <c r="P36" s="9"/>
      <c r="Q36" s="9"/>
      <c r="R36" s="9"/>
      <c r="S36" s="9"/>
      <c r="T36" s="9"/>
      <c r="U36" s="9"/>
      <c r="V36" s="9"/>
      <c r="W36" s="9"/>
      <c r="Y36" s="9"/>
      <c r="Z36" s="9"/>
      <c r="AA36" s="9"/>
      <c r="AB36" s="9"/>
      <c r="AC36" s="9"/>
      <c r="AD36" s="9"/>
      <c r="AE36" s="9"/>
      <c r="AF36" s="9"/>
      <c r="AG36" s="9"/>
      <c r="AI36" s="9"/>
    </row>
    <row r="37" spans="15:35" ht="15" customHeight="1">
      <c r="O37" s="9"/>
      <c r="P37" s="9"/>
      <c r="Q37" s="9"/>
      <c r="R37" s="9"/>
      <c r="S37" s="9"/>
      <c r="T37" s="9"/>
      <c r="U37" s="9"/>
      <c r="V37" s="9"/>
      <c r="W37" s="9"/>
      <c r="Y37" s="9"/>
      <c r="Z37" s="9"/>
      <c r="AA37" s="9"/>
      <c r="AB37" s="9"/>
      <c r="AC37" s="9"/>
      <c r="AD37" s="9"/>
      <c r="AE37" s="9"/>
      <c r="AF37" s="9"/>
      <c r="AG37" s="9"/>
      <c r="AI37" s="9"/>
    </row>
    <row r="38" spans="15:35" ht="15" customHeight="1">
      <c r="O38" s="9"/>
      <c r="P38" s="9"/>
      <c r="Q38" s="9"/>
      <c r="R38" s="9"/>
      <c r="S38" s="9"/>
      <c r="T38" s="9"/>
      <c r="U38" s="9"/>
      <c r="V38" s="9"/>
      <c r="W38" s="9"/>
      <c r="Y38" s="9"/>
      <c r="Z38" s="9"/>
      <c r="AA38" s="9"/>
      <c r="AB38" s="9"/>
      <c r="AC38" s="9"/>
      <c r="AD38" s="9"/>
      <c r="AE38" s="9"/>
      <c r="AF38" s="9"/>
      <c r="AG38" s="9"/>
      <c r="AI38" s="9"/>
    </row>
    <row r="39" spans="15:35" ht="15" customHeight="1">
      <c r="O39" s="9"/>
      <c r="P39" s="9"/>
      <c r="Q39" s="9"/>
      <c r="R39" s="9"/>
      <c r="S39" s="9"/>
      <c r="T39" s="9"/>
      <c r="U39" s="9"/>
      <c r="V39" s="9"/>
      <c r="W39" s="9"/>
      <c r="Y39" s="9"/>
      <c r="Z39" s="9"/>
      <c r="AA39" s="9"/>
      <c r="AB39" s="9"/>
      <c r="AC39" s="9"/>
      <c r="AD39" s="9"/>
      <c r="AE39" s="9"/>
      <c r="AF39" s="9"/>
      <c r="AG39" s="9"/>
      <c r="AI39" s="9"/>
    </row>
    <row r="40" spans="15:35" ht="15" customHeight="1">
      <c r="O40" s="9"/>
      <c r="P40" s="9"/>
      <c r="Q40" s="9"/>
      <c r="R40" s="9"/>
      <c r="S40" s="9"/>
      <c r="T40" s="9"/>
      <c r="U40" s="9"/>
      <c r="V40" s="9"/>
      <c r="W40" s="9"/>
      <c r="Y40" s="9"/>
      <c r="Z40" s="9"/>
      <c r="AA40" s="9"/>
      <c r="AB40" s="9"/>
      <c r="AC40" s="9"/>
      <c r="AD40" s="9"/>
      <c r="AE40" s="9"/>
      <c r="AF40" s="9"/>
      <c r="AG40" s="9"/>
      <c r="AI40" s="9"/>
    </row>
    <row r="41" spans="15:35" ht="15" customHeight="1">
      <c r="O41" s="9"/>
      <c r="P41" s="9"/>
      <c r="Q41" s="9"/>
      <c r="R41" s="9"/>
      <c r="S41" s="9"/>
      <c r="T41" s="9"/>
      <c r="U41" s="9"/>
      <c r="V41" s="9"/>
      <c r="W41" s="9"/>
      <c r="Y41" s="9"/>
      <c r="Z41" s="9"/>
      <c r="AA41" s="9"/>
      <c r="AB41" s="9"/>
      <c r="AC41" s="9"/>
      <c r="AD41" s="9"/>
      <c r="AE41" s="9"/>
      <c r="AF41" s="9"/>
      <c r="AG41" s="9"/>
      <c r="AI41" s="9"/>
    </row>
    <row r="42" spans="15:35" ht="15" customHeight="1">
      <c r="O42" s="9"/>
      <c r="P42" s="9"/>
      <c r="Q42" s="9"/>
      <c r="R42" s="9"/>
      <c r="S42" s="9"/>
      <c r="T42" s="9"/>
      <c r="U42" s="9"/>
      <c r="V42" s="9"/>
      <c r="W42" s="9"/>
      <c r="Y42" s="9"/>
      <c r="Z42" s="9"/>
      <c r="AA42" s="9"/>
      <c r="AB42" s="9"/>
      <c r="AC42" s="9"/>
      <c r="AD42" s="9"/>
      <c r="AE42" s="9"/>
      <c r="AF42" s="9"/>
      <c r="AG42" s="9"/>
      <c r="AI42" s="9"/>
    </row>
    <row r="43" spans="15:35" ht="15" customHeight="1">
      <c r="O43" s="9"/>
      <c r="P43" s="9"/>
      <c r="Q43" s="9"/>
      <c r="R43" s="9"/>
      <c r="S43" s="9"/>
      <c r="T43" s="9"/>
      <c r="U43" s="9"/>
      <c r="V43" s="9"/>
      <c r="W43" s="9"/>
      <c r="Y43" s="9"/>
      <c r="Z43" s="9"/>
      <c r="AA43" s="9"/>
      <c r="AB43" s="9"/>
      <c r="AC43" s="9"/>
      <c r="AD43" s="9"/>
      <c r="AE43" s="9"/>
      <c r="AF43" s="9"/>
      <c r="AG43" s="9"/>
      <c r="AI43" s="9"/>
    </row>
    <row r="44" spans="15:35" ht="15" customHeight="1">
      <c r="O44" s="9"/>
      <c r="P44" s="9"/>
      <c r="Q44" s="9"/>
      <c r="R44" s="9"/>
      <c r="S44" s="9"/>
      <c r="T44" s="9"/>
      <c r="U44" s="9"/>
      <c r="V44" s="9"/>
      <c r="W44" s="9"/>
      <c r="Y44" s="9"/>
      <c r="Z44" s="9"/>
      <c r="AA44" s="9"/>
      <c r="AB44" s="9"/>
      <c r="AC44" s="9"/>
      <c r="AD44" s="9"/>
      <c r="AE44" s="9"/>
      <c r="AF44" s="9"/>
      <c r="AG44" s="9"/>
      <c r="AI44" s="9"/>
    </row>
    <row r="45" spans="15:35" ht="15" customHeight="1">
      <c r="O45" s="9"/>
      <c r="P45" s="9"/>
      <c r="Q45" s="9"/>
      <c r="R45" s="9"/>
      <c r="S45" s="9"/>
      <c r="T45" s="9"/>
      <c r="U45" s="9"/>
      <c r="V45" s="9"/>
      <c r="W45" s="9"/>
      <c r="Y45" s="9"/>
      <c r="Z45" s="9"/>
      <c r="AA45" s="9"/>
      <c r="AB45" s="9"/>
      <c r="AC45" s="9"/>
      <c r="AD45" s="9"/>
      <c r="AE45" s="9"/>
      <c r="AF45" s="9"/>
      <c r="AG45" s="9"/>
      <c r="AI45" s="9"/>
    </row>
    <row r="46" spans="15:35" ht="15" customHeight="1">
      <c r="O46" s="9"/>
      <c r="P46" s="9"/>
      <c r="Q46" s="9"/>
      <c r="R46" s="9"/>
      <c r="S46" s="9"/>
      <c r="T46" s="9"/>
      <c r="U46" s="9"/>
      <c r="V46" s="9"/>
      <c r="W46" s="9"/>
      <c r="Y46" s="9"/>
      <c r="Z46" s="9"/>
      <c r="AA46" s="9"/>
      <c r="AB46" s="9"/>
      <c r="AC46" s="9"/>
      <c r="AD46" s="9"/>
      <c r="AE46" s="9"/>
      <c r="AF46" s="9"/>
      <c r="AG46" s="9"/>
      <c r="AI46" s="9"/>
    </row>
    <row r="47" spans="15:35" ht="15" customHeight="1">
      <c r="O47" s="9"/>
      <c r="P47" s="9"/>
      <c r="Q47" s="9"/>
      <c r="R47" s="9"/>
      <c r="S47" s="9"/>
      <c r="T47" s="9"/>
      <c r="U47" s="9"/>
      <c r="V47" s="9"/>
      <c r="W47" s="9"/>
      <c r="Y47" s="9"/>
      <c r="Z47" s="9"/>
      <c r="AA47" s="9"/>
      <c r="AB47" s="9"/>
      <c r="AC47" s="9"/>
      <c r="AD47" s="9"/>
      <c r="AE47" s="9"/>
      <c r="AF47" s="9"/>
      <c r="AG47" s="9"/>
      <c r="AI47" s="9"/>
    </row>
    <row r="48" spans="15:35" ht="15" customHeight="1">
      <c r="O48" s="9"/>
      <c r="P48" s="9"/>
      <c r="Q48" s="9"/>
      <c r="R48" s="9"/>
      <c r="S48" s="9"/>
      <c r="T48" s="9"/>
      <c r="U48" s="9"/>
      <c r="V48" s="9"/>
      <c r="W48" s="9"/>
      <c r="Y48" s="9"/>
      <c r="Z48" s="9"/>
      <c r="AA48" s="9"/>
      <c r="AB48" s="9"/>
      <c r="AC48" s="9"/>
      <c r="AD48" s="9"/>
      <c r="AE48" s="9"/>
      <c r="AF48" s="9"/>
      <c r="AG48" s="9"/>
      <c r="AI48" s="9"/>
    </row>
    <row r="49" spans="15:35" ht="15" customHeight="1">
      <c r="O49" s="9"/>
      <c r="P49" s="9"/>
      <c r="Q49" s="9"/>
      <c r="R49" s="9"/>
      <c r="S49" s="9"/>
      <c r="T49" s="9"/>
      <c r="U49" s="9"/>
      <c r="V49" s="9"/>
      <c r="W49" s="9"/>
      <c r="Y49" s="9"/>
      <c r="Z49" s="9"/>
      <c r="AA49" s="9"/>
      <c r="AB49" s="9"/>
      <c r="AC49" s="9"/>
      <c r="AD49" s="9"/>
      <c r="AE49" s="9"/>
      <c r="AF49" s="9"/>
      <c r="AG49" s="9"/>
      <c r="AI49" s="9"/>
    </row>
    <row r="50" spans="15:35" ht="15" customHeight="1">
      <c r="O50" s="9"/>
      <c r="P50" s="9"/>
      <c r="Q50" s="9"/>
      <c r="R50" s="9"/>
      <c r="S50" s="9"/>
      <c r="T50" s="9"/>
      <c r="U50" s="9"/>
      <c r="V50" s="9"/>
      <c r="W50" s="9"/>
      <c r="Y50" s="9"/>
      <c r="Z50" s="9"/>
      <c r="AA50" s="9"/>
      <c r="AB50" s="9"/>
      <c r="AC50" s="9"/>
      <c r="AD50" s="9"/>
      <c r="AE50" s="9"/>
      <c r="AF50" s="9"/>
      <c r="AG50" s="9"/>
      <c r="AI50" s="9"/>
    </row>
    <row r="51" spans="15:35" ht="15" customHeight="1">
      <c r="O51" s="9"/>
      <c r="P51" s="9"/>
      <c r="Q51" s="9"/>
      <c r="R51" s="9"/>
      <c r="S51" s="9"/>
      <c r="T51" s="9"/>
      <c r="U51" s="9"/>
      <c r="V51" s="9"/>
      <c r="W51" s="9"/>
      <c r="Y51" s="9"/>
      <c r="Z51" s="9"/>
      <c r="AA51" s="9"/>
      <c r="AB51" s="9"/>
      <c r="AC51" s="9"/>
      <c r="AD51" s="9"/>
      <c r="AE51" s="9"/>
      <c r="AF51" s="9"/>
      <c r="AG51" s="9"/>
      <c r="AI51" s="9"/>
    </row>
    <row r="52" spans="15:35" ht="15" customHeight="1">
      <c r="O52" s="9"/>
      <c r="P52" s="9"/>
      <c r="Q52" s="9"/>
      <c r="R52" s="9"/>
      <c r="S52" s="9"/>
      <c r="T52" s="9"/>
      <c r="U52" s="9"/>
      <c r="V52" s="9"/>
      <c r="W52" s="9"/>
      <c r="Y52" s="9"/>
      <c r="Z52" s="9"/>
      <c r="AA52" s="9"/>
      <c r="AB52" s="9"/>
      <c r="AC52" s="9"/>
      <c r="AD52" s="9"/>
      <c r="AE52" s="9"/>
      <c r="AF52" s="9"/>
      <c r="AG52" s="9"/>
      <c r="AI52" s="9"/>
    </row>
    <row r="53" spans="15:35" ht="15" customHeight="1">
      <c r="O53" s="9"/>
      <c r="P53" s="9"/>
      <c r="Q53" s="9"/>
      <c r="R53" s="9"/>
      <c r="S53" s="9"/>
      <c r="T53" s="9"/>
      <c r="U53" s="9"/>
      <c r="V53" s="9"/>
      <c r="W53" s="9"/>
      <c r="Y53" s="9"/>
      <c r="Z53" s="9"/>
      <c r="AA53" s="9"/>
      <c r="AB53" s="9"/>
      <c r="AC53" s="9"/>
      <c r="AD53" s="9"/>
      <c r="AE53" s="9"/>
      <c r="AF53" s="9"/>
      <c r="AG53" s="9"/>
      <c r="AI53" s="9"/>
    </row>
    <row r="54" spans="15:35" ht="15" customHeight="1">
      <c r="O54" s="9"/>
      <c r="P54" s="9"/>
      <c r="Q54" s="9"/>
      <c r="R54" s="9"/>
      <c r="S54" s="9"/>
      <c r="T54" s="9"/>
      <c r="U54" s="9"/>
      <c r="V54" s="9"/>
      <c r="W54" s="9"/>
      <c r="Y54" s="9"/>
      <c r="Z54" s="9"/>
      <c r="AA54" s="9"/>
      <c r="AB54" s="9"/>
      <c r="AC54" s="9"/>
      <c r="AD54" s="9"/>
      <c r="AE54" s="9"/>
      <c r="AF54" s="9"/>
      <c r="AG54" s="9"/>
      <c r="AI54" s="9"/>
    </row>
    <row r="55" spans="15:35" ht="15" customHeight="1">
      <c r="O55" s="9"/>
      <c r="P55" s="9"/>
      <c r="Q55" s="9"/>
      <c r="R55" s="9"/>
      <c r="S55" s="9"/>
      <c r="T55" s="9"/>
      <c r="U55" s="9"/>
      <c r="V55" s="9"/>
      <c r="W55" s="9"/>
      <c r="Y55" s="9"/>
      <c r="Z55" s="9"/>
      <c r="AA55" s="9"/>
      <c r="AB55" s="9"/>
      <c r="AC55" s="9"/>
      <c r="AD55" s="9"/>
      <c r="AE55" s="9"/>
      <c r="AF55" s="9"/>
      <c r="AG55" s="9"/>
      <c r="AI55" s="9"/>
    </row>
    <row r="56" spans="15:35" ht="15" customHeight="1">
      <c r="O56" s="9"/>
      <c r="P56" s="9"/>
      <c r="Q56" s="9"/>
      <c r="R56" s="9"/>
      <c r="S56" s="9"/>
      <c r="T56" s="9"/>
      <c r="U56" s="9"/>
      <c r="V56" s="9"/>
      <c r="W56" s="9"/>
      <c r="Y56" s="9"/>
      <c r="Z56" s="9"/>
      <c r="AA56" s="9"/>
      <c r="AB56" s="9"/>
      <c r="AC56" s="9"/>
      <c r="AD56" s="9"/>
      <c r="AE56" s="9"/>
      <c r="AF56" s="9"/>
      <c r="AG56" s="9"/>
      <c r="AI56" s="9"/>
    </row>
    <row r="57" spans="15:35" ht="15" customHeight="1">
      <c r="O57" s="9"/>
      <c r="P57" s="9"/>
      <c r="Q57" s="9"/>
      <c r="R57" s="9"/>
      <c r="S57" s="9"/>
      <c r="T57" s="9"/>
      <c r="U57" s="9"/>
      <c r="V57" s="9"/>
      <c r="W57" s="9"/>
      <c r="Y57" s="9"/>
      <c r="Z57" s="9"/>
      <c r="AA57" s="9"/>
      <c r="AB57" s="9"/>
      <c r="AC57" s="9"/>
      <c r="AD57" s="9"/>
      <c r="AE57" s="9"/>
      <c r="AF57" s="9"/>
      <c r="AG57" s="9"/>
      <c r="AI57" s="9"/>
    </row>
    <row r="58" spans="15:35" ht="15" customHeight="1">
      <c r="O58" s="9"/>
      <c r="P58" s="9"/>
      <c r="Q58" s="9"/>
      <c r="R58" s="9"/>
      <c r="S58" s="9"/>
      <c r="T58" s="9"/>
      <c r="U58" s="9"/>
      <c r="V58" s="9"/>
      <c r="W58" s="9"/>
      <c r="Y58" s="9"/>
      <c r="Z58" s="9"/>
      <c r="AA58" s="9"/>
      <c r="AB58" s="9"/>
      <c r="AC58" s="9"/>
      <c r="AD58" s="9"/>
      <c r="AE58" s="9"/>
      <c r="AF58" s="9"/>
      <c r="AG58" s="9"/>
      <c r="AI58" s="9"/>
    </row>
    <row r="59" spans="15:35" ht="15" customHeight="1">
      <c r="O59" s="9"/>
      <c r="P59" s="9"/>
      <c r="Q59" s="9"/>
      <c r="R59" s="9"/>
      <c r="S59" s="9"/>
      <c r="T59" s="9"/>
      <c r="U59" s="9"/>
      <c r="V59" s="9"/>
      <c r="W59" s="9"/>
      <c r="Y59" s="9"/>
      <c r="Z59" s="9"/>
      <c r="AA59" s="9"/>
      <c r="AB59" s="9"/>
      <c r="AC59" s="9"/>
      <c r="AD59" s="9"/>
      <c r="AE59" s="9"/>
      <c r="AF59" s="9"/>
      <c r="AG59" s="9"/>
      <c r="AI59" s="9"/>
    </row>
    <row r="60" spans="15:35" ht="15" customHeight="1">
      <c r="O60" s="9"/>
      <c r="P60" s="9"/>
      <c r="Q60" s="9"/>
      <c r="R60" s="9"/>
      <c r="S60" s="9"/>
      <c r="T60" s="9"/>
      <c r="U60" s="9"/>
      <c r="V60" s="9"/>
      <c r="W60" s="9"/>
      <c r="Y60" s="9"/>
      <c r="Z60" s="9"/>
      <c r="AA60" s="9"/>
      <c r="AB60" s="9"/>
      <c r="AC60" s="9"/>
      <c r="AD60" s="9"/>
      <c r="AE60" s="9"/>
      <c r="AF60" s="9"/>
      <c r="AG60" s="9"/>
      <c r="AI60" s="9"/>
    </row>
    <row r="61" spans="15:35" ht="15" customHeight="1">
      <c r="O61" s="9"/>
      <c r="P61" s="9"/>
      <c r="Q61" s="9"/>
      <c r="R61" s="9"/>
      <c r="S61" s="9"/>
      <c r="T61" s="9"/>
      <c r="U61" s="9"/>
      <c r="V61" s="9"/>
      <c r="W61" s="9"/>
      <c r="Y61" s="9"/>
      <c r="Z61" s="9"/>
      <c r="AA61" s="9"/>
      <c r="AB61" s="9"/>
      <c r="AC61" s="9"/>
      <c r="AD61" s="9"/>
      <c r="AE61" s="9"/>
      <c r="AF61" s="9"/>
      <c r="AG61" s="9"/>
      <c r="AI61" s="9"/>
    </row>
    <row r="62" spans="15:35" ht="15" customHeight="1">
      <c r="O62" s="9"/>
      <c r="P62" s="9"/>
      <c r="Q62" s="9"/>
      <c r="R62" s="9"/>
      <c r="S62" s="9"/>
      <c r="T62" s="9"/>
      <c r="U62" s="9"/>
      <c r="V62" s="9"/>
      <c r="W62" s="9"/>
      <c r="Y62" s="9"/>
      <c r="Z62" s="9"/>
      <c r="AA62" s="9"/>
      <c r="AB62" s="9"/>
      <c r="AC62" s="9"/>
      <c r="AD62" s="9"/>
      <c r="AE62" s="9"/>
      <c r="AF62" s="9"/>
      <c r="AG62" s="9"/>
      <c r="AI62" s="9"/>
    </row>
    <row r="63" spans="15:35" ht="15" customHeight="1">
      <c r="O63" s="9"/>
      <c r="P63" s="9"/>
      <c r="Q63" s="9"/>
      <c r="R63" s="9"/>
      <c r="S63" s="9"/>
      <c r="T63" s="9"/>
      <c r="U63" s="9"/>
      <c r="V63" s="9"/>
      <c r="W63" s="9"/>
      <c r="Y63" s="9"/>
      <c r="Z63" s="9"/>
      <c r="AA63" s="9"/>
      <c r="AB63" s="9"/>
      <c r="AC63" s="9"/>
      <c r="AD63" s="9"/>
      <c r="AE63" s="9"/>
      <c r="AF63" s="9"/>
      <c r="AG63" s="9"/>
      <c r="AI63" s="9"/>
    </row>
    <row r="64" spans="15:35" ht="15" customHeight="1">
      <c r="O64" s="9"/>
      <c r="P64" s="9"/>
      <c r="Q64" s="9"/>
      <c r="R64" s="9"/>
      <c r="S64" s="9"/>
      <c r="T64" s="9"/>
      <c r="U64" s="9"/>
      <c r="V64" s="9"/>
      <c r="W64" s="9"/>
      <c r="Y64" s="9"/>
      <c r="Z64" s="9"/>
      <c r="AA64" s="9"/>
      <c r="AB64" s="9"/>
      <c r="AC64" s="9"/>
      <c r="AD64" s="9"/>
      <c r="AE64" s="9"/>
      <c r="AF64" s="9"/>
      <c r="AG64" s="9"/>
      <c r="AI64" s="9"/>
    </row>
    <row r="65" spans="15:35" ht="15" customHeight="1">
      <c r="O65" s="9"/>
      <c r="P65" s="9"/>
      <c r="Q65" s="9"/>
      <c r="R65" s="9"/>
      <c r="S65" s="9"/>
      <c r="T65" s="9"/>
      <c r="U65" s="9"/>
      <c r="V65" s="9"/>
      <c r="W65" s="9"/>
      <c r="Y65" s="9"/>
      <c r="Z65" s="9"/>
      <c r="AA65" s="9"/>
      <c r="AB65" s="9"/>
      <c r="AC65" s="9"/>
      <c r="AD65" s="9"/>
      <c r="AE65" s="9"/>
      <c r="AF65" s="9"/>
      <c r="AG65" s="9"/>
      <c r="AI65" s="9"/>
    </row>
    <row r="66" spans="15:35" ht="15" customHeight="1">
      <c r="O66" s="9"/>
      <c r="P66" s="9"/>
      <c r="Q66" s="9"/>
      <c r="R66" s="9"/>
      <c r="S66" s="9"/>
      <c r="T66" s="9"/>
      <c r="U66" s="9"/>
      <c r="V66" s="9"/>
      <c r="W66" s="9"/>
      <c r="Y66" s="9"/>
      <c r="Z66" s="9"/>
      <c r="AA66" s="9"/>
      <c r="AB66" s="9"/>
      <c r="AC66" s="9"/>
      <c r="AD66" s="9"/>
      <c r="AE66" s="9"/>
      <c r="AF66" s="9"/>
      <c r="AG66" s="9"/>
      <c r="AI66" s="9"/>
    </row>
    <row r="67" spans="15:35" ht="15" customHeight="1">
      <c r="O67" s="9"/>
      <c r="P67" s="9"/>
      <c r="Q67" s="9"/>
      <c r="R67" s="9"/>
      <c r="S67" s="9"/>
      <c r="T67" s="9"/>
      <c r="U67" s="9"/>
      <c r="V67" s="9"/>
      <c r="W67" s="9"/>
      <c r="Y67" s="9"/>
      <c r="Z67" s="9"/>
      <c r="AA67" s="9"/>
      <c r="AB67" s="9"/>
      <c r="AC67" s="9"/>
      <c r="AD67" s="9"/>
      <c r="AE67" s="9"/>
      <c r="AF67" s="9"/>
      <c r="AG67" s="9"/>
      <c r="AI67" s="9"/>
    </row>
    <row r="68" spans="15:35" ht="15" customHeight="1">
      <c r="O68" s="9"/>
      <c r="P68" s="9"/>
      <c r="Q68" s="9"/>
      <c r="R68" s="9"/>
      <c r="S68" s="9"/>
      <c r="T68" s="9"/>
      <c r="U68" s="9"/>
      <c r="V68" s="9"/>
      <c r="W68" s="9"/>
      <c r="Y68" s="9"/>
      <c r="Z68" s="9"/>
      <c r="AA68" s="9"/>
      <c r="AB68" s="9"/>
      <c r="AC68" s="9"/>
      <c r="AD68" s="9"/>
      <c r="AE68" s="9"/>
      <c r="AF68" s="9"/>
      <c r="AG68" s="9"/>
      <c r="AI68" s="9"/>
    </row>
    <row r="69" spans="15:35" ht="15" customHeight="1">
      <c r="O69" s="9"/>
      <c r="P69" s="9"/>
      <c r="Q69" s="9"/>
      <c r="R69" s="9"/>
      <c r="S69" s="9"/>
      <c r="T69" s="9"/>
      <c r="U69" s="9"/>
      <c r="V69" s="9"/>
      <c r="W69" s="9"/>
      <c r="Y69" s="9"/>
      <c r="Z69" s="9"/>
      <c r="AA69" s="9"/>
      <c r="AB69" s="9"/>
      <c r="AC69" s="9"/>
      <c r="AD69" s="9"/>
      <c r="AE69" s="9"/>
      <c r="AF69" s="9"/>
      <c r="AG69" s="9"/>
      <c r="AI69" s="9"/>
    </row>
    <row r="70" spans="15:35" ht="15" customHeight="1">
      <c r="O70" s="9"/>
      <c r="P70" s="9"/>
      <c r="Q70" s="9"/>
      <c r="R70" s="9"/>
      <c r="S70" s="9"/>
      <c r="T70" s="9"/>
      <c r="U70" s="9"/>
      <c r="V70" s="9"/>
      <c r="W70" s="9"/>
      <c r="Y70" s="9"/>
      <c r="Z70" s="9"/>
      <c r="AA70" s="9"/>
      <c r="AB70" s="9"/>
      <c r="AC70" s="9"/>
      <c r="AD70" s="9"/>
      <c r="AE70" s="9"/>
      <c r="AF70" s="9"/>
      <c r="AG70" s="9"/>
      <c r="AI70" s="9"/>
    </row>
    <row r="71" spans="15:35" ht="15" customHeight="1">
      <c r="O71" s="9"/>
      <c r="P71" s="9"/>
      <c r="Q71" s="9"/>
      <c r="R71" s="9"/>
      <c r="S71" s="9"/>
      <c r="T71" s="9"/>
      <c r="U71" s="9"/>
      <c r="V71" s="9"/>
      <c r="W71" s="9"/>
      <c r="Y71" s="9"/>
      <c r="Z71" s="9"/>
      <c r="AA71" s="9"/>
      <c r="AB71" s="9"/>
      <c r="AC71" s="9"/>
      <c r="AD71" s="9"/>
      <c r="AE71" s="9"/>
      <c r="AF71" s="9"/>
      <c r="AG71" s="9"/>
      <c r="AI71" s="9"/>
    </row>
    <row r="72" spans="15:35" ht="15" customHeight="1">
      <c r="O72" s="9"/>
      <c r="P72" s="9"/>
      <c r="Q72" s="9"/>
      <c r="R72" s="9"/>
      <c r="S72" s="9"/>
      <c r="T72" s="9"/>
      <c r="U72" s="9"/>
      <c r="V72" s="9"/>
      <c r="W72" s="9"/>
      <c r="Y72" s="9"/>
      <c r="Z72" s="9"/>
      <c r="AA72" s="9"/>
      <c r="AB72" s="9"/>
      <c r="AC72" s="9"/>
      <c r="AD72" s="9"/>
      <c r="AE72" s="9"/>
      <c r="AF72" s="9"/>
      <c r="AG72" s="9"/>
      <c r="AI72" s="9"/>
    </row>
    <row r="73" spans="15:35" ht="15" customHeight="1">
      <c r="O73" s="9"/>
      <c r="P73" s="9"/>
      <c r="Q73" s="9"/>
      <c r="R73" s="9"/>
      <c r="S73" s="9"/>
      <c r="T73" s="9"/>
      <c r="U73" s="9"/>
      <c r="V73" s="9"/>
      <c r="W73" s="9"/>
      <c r="Y73" s="9"/>
      <c r="Z73" s="9"/>
      <c r="AA73" s="9"/>
      <c r="AB73" s="9"/>
      <c r="AC73" s="9"/>
      <c r="AD73" s="9"/>
      <c r="AE73" s="9"/>
      <c r="AF73" s="9"/>
      <c r="AG73" s="9"/>
      <c r="AI73" s="9"/>
    </row>
    <row r="74" spans="15:35" ht="15" customHeight="1">
      <c r="O74" s="9"/>
      <c r="P74" s="9"/>
      <c r="Q74" s="9"/>
      <c r="R74" s="9"/>
      <c r="S74" s="9"/>
      <c r="T74" s="9"/>
      <c r="U74" s="9"/>
      <c r="V74" s="9"/>
      <c r="W74" s="9"/>
      <c r="Y74" s="9"/>
      <c r="Z74" s="9"/>
      <c r="AA74" s="9"/>
      <c r="AB74" s="9"/>
      <c r="AC74" s="9"/>
      <c r="AD74" s="9"/>
      <c r="AE74" s="9"/>
      <c r="AF74" s="9"/>
      <c r="AG74" s="9"/>
      <c r="AI74" s="9"/>
    </row>
    <row r="75" spans="15:35" ht="15" customHeight="1">
      <c r="O75" s="9"/>
      <c r="P75" s="9"/>
      <c r="Q75" s="9"/>
      <c r="R75" s="9"/>
      <c r="S75" s="9"/>
      <c r="T75" s="9"/>
      <c r="U75" s="9"/>
      <c r="V75" s="9"/>
      <c r="W75" s="9"/>
      <c r="Y75" s="9"/>
      <c r="Z75" s="9"/>
      <c r="AA75" s="9"/>
      <c r="AB75" s="9"/>
      <c r="AC75" s="9"/>
      <c r="AD75" s="9"/>
      <c r="AE75" s="9"/>
      <c r="AF75" s="9"/>
      <c r="AG75" s="9"/>
      <c r="AI75" s="9"/>
    </row>
    <row r="76" spans="15:35" ht="15" customHeight="1">
      <c r="O76" s="9"/>
      <c r="P76" s="9"/>
      <c r="Q76" s="9"/>
      <c r="R76" s="9"/>
      <c r="S76" s="9"/>
      <c r="T76" s="9"/>
      <c r="U76" s="9"/>
      <c r="V76" s="9"/>
      <c r="W76" s="9"/>
      <c r="Y76" s="9"/>
      <c r="Z76" s="9"/>
      <c r="AA76" s="9"/>
      <c r="AB76" s="9"/>
      <c r="AC76" s="9"/>
      <c r="AD76" s="9"/>
      <c r="AE76" s="9"/>
      <c r="AF76" s="9"/>
      <c r="AG76" s="9"/>
      <c r="AI76" s="9"/>
    </row>
    <row r="77" spans="15:35" ht="15" customHeight="1">
      <c r="O77" s="9"/>
      <c r="P77" s="9"/>
      <c r="Q77" s="9"/>
      <c r="R77" s="9"/>
      <c r="S77" s="9"/>
      <c r="T77" s="9"/>
      <c r="U77" s="9"/>
      <c r="V77" s="9"/>
      <c r="W77" s="9"/>
      <c r="Y77" s="9"/>
      <c r="Z77" s="9"/>
      <c r="AA77" s="9"/>
      <c r="AB77" s="9"/>
      <c r="AC77" s="9"/>
      <c r="AD77" s="9"/>
      <c r="AE77" s="9"/>
      <c r="AF77" s="9"/>
      <c r="AG77" s="9"/>
      <c r="AI77" s="9"/>
    </row>
    <row r="78" spans="15:35" ht="15" customHeight="1">
      <c r="O78" s="9"/>
      <c r="P78" s="9"/>
      <c r="Q78" s="9"/>
      <c r="R78" s="9"/>
      <c r="S78" s="9"/>
      <c r="T78" s="9"/>
      <c r="U78" s="9"/>
      <c r="V78" s="9"/>
      <c r="W78" s="9"/>
      <c r="Y78" s="9"/>
      <c r="Z78" s="9"/>
      <c r="AA78" s="9"/>
      <c r="AB78" s="9"/>
      <c r="AC78" s="9"/>
      <c r="AD78" s="9"/>
      <c r="AE78" s="9"/>
      <c r="AF78" s="9"/>
      <c r="AG78" s="9"/>
      <c r="AI78" s="9"/>
    </row>
    <row r="79" spans="15:35" ht="15" customHeight="1">
      <c r="O79" s="9"/>
      <c r="P79" s="9"/>
      <c r="Q79" s="9"/>
      <c r="R79" s="9"/>
      <c r="S79" s="9"/>
      <c r="T79" s="9"/>
      <c r="U79" s="9"/>
      <c r="V79" s="9"/>
      <c r="W79" s="9"/>
      <c r="Y79" s="9"/>
      <c r="Z79" s="9"/>
      <c r="AA79" s="9"/>
      <c r="AB79" s="9"/>
      <c r="AC79" s="9"/>
      <c r="AD79" s="9"/>
      <c r="AE79" s="9"/>
      <c r="AF79" s="9"/>
      <c r="AG79" s="9"/>
      <c r="AI79" s="9"/>
    </row>
    <row r="80" spans="15:35" ht="15" customHeight="1">
      <c r="O80" s="9"/>
      <c r="P80" s="9"/>
      <c r="Q80" s="9"/>
      <c r="R80" s="9"/>
      <c r="S80" s="9"/>
      <c r="T80" s="9"/>
      <c r="U80" s="9"/>
      <c r="V80" s="9"/>
      <c r="W80" s="9"/>
      <c r="Y80" s="9"/>
      <c r="Z80" s="9"/>
      <c r="AA80" s="9"/>
      <c r="AB80" s="9"/>
      <c r="AC80" s="9"/>
      <c r="AD80" s="9"/>
      <c r="AE80" s="9"/>
      <c r="AF80" s="9"/>
      <c r="AG80" s="9"/>
      <c r="AI80" s="9"/>
    </row>
    <row r="81" spans="15:35" ht="15" customHeight="1">
      <c r="O81" s="9"/>
      <c r="P81" s="9"/>
      <c r="Q81" s="9"/>
      <c r="R81" s="9"/>
      <c r="S81" s="9"/>
      <c r="T81" s="9"/>
      <c r="U81" s="9"/>
      <c r="V81" s="9"/>
      <c r="W81" s="9"/>
      <c r="Y81" s="9"/>
      <c r="Z81" s="9"/>
      <c r="AA81" s="9"/>
      <c r="AB81" s="9"/>
      <c r="AC81" s="9"/>
      <c r="AD81" s="9"/>
      <c r="AE81" s="9"/>
      <c r="AF81" s="9"/>
      <c r="AG81" s="9"/>
      <c r="AI81" s="9"/>
    </row>
    <row r="82" spans="15:35" ht="15" customHeight="1">
      <c r="O82" s="9"/>
      <c r="P82" s="9"/>
      <c r="Q82" s="9"/>
      <c r="R82" s="9"/>
      <c r="S82" s="9"/>
      <c r="T82" s="9"/>
      <c r="U82" s="9"/>
      <c r="V82" s="9"/>
      <c r="W82" s="9"/>
      <c r="Y82" s="9"/>
      <c r="Z82" s="9"/>
      <c r="AA82" s="9"/>
      <c r="AB82" s="9"/>
      <c r="AC82" s="9"/>
      <c r="AD82" s="9"/>
      <c r="AE82" s="9"/>
      <c r="AF82" s="9"/>
      <c r="AG82" s="9"/>
      <c r="AI82" s="9"/>
    </row>
    <row r="83" spans="15:35" ht="15" customHeight="1">
      <c r="O83" s="9"/>
      <c r="P83" s="9"/>
      <c r="Q83" s="9"/>
      <c r="R83" s="9"/>
      <c r="S83" s="9"/>
      <c r="T83" s="9"/>
      <c r="U83" s="9"/>
      <c r="V83" s="9"/>
      <c r="W83" s="9"/>
      <c r="Y83" s="9"/>
      <c r="Z83" s="9"/>
      <c r="AA83" s="9"/>
      <c r="AB83" s="9"/>
      <c r="AC83" s="9"/>
      <c r="AD83" s="9"/>
      <c r="AE83" s="9"/>
      <c r="AF83" s="9"/>
      <c r="AG83" s="9"/>
      <c r="AI83" s="9"/>
    </row>
    <row r="84" spans="15:35" ht="15" customHeight="1">
      <c r="O84" s="9"/>
      <c r="P84" s="9"/>
      <c r="Q84" s="9"/>
      <c r="R84" s="9"/>
      <c r="S84" s="9"/>
      <c r="T84" s="9"/>
      <c r="U84" s="9"/>
      <c r="V84" s="9"/>
      <c r="W84" s="9"/>
      <c r="Y84" s="9"/>
      <c r="Z84" s="9"/>
      <c r="AA84" s="9"/>
      <c r="AB84" s="9"/>
      <c r="AC84" s="9"/>
      <c r="AD84" s="9"/>
      <c r="AE84" s="9"/>
      <c r="AF84" s="9"/>
      <c r="AG84" s="9"/>
      <c r="AI84" s="9"/>
    </row>
    <row r="85" spans="15:35" ht="15" customHeight="1">
      <c r="O85" s="9"/>
      <c r="P85" s="9"/>
      <c r="Q85" s="9"/>
      <c r="R85" s="9"/>
      <c r="S85" s="9"/>
      <c r="T85" s="9"/>
      <c r="U85" s="9"/>
      <c r="V85" s="9"/>
      <c r="W85" s="9"/>
      <c r="Y85" s="9"/>
      <c r="Z85" s="9"/>
      <c r="AA85" s="9"/>
      <c r="AB85" s="9"/>
      <c r="AC85" s="9"/>
      <c r="AD85" s="9"/>
      <c r="AE85" s="9"/>
      <c r="AF85" s="9"/>
      <c r="AG85" s="9"/>
      <c r="AI85" s="9"/>
    </row>
    <row r="86" spans="15:35" ht="15" customHeight="1">
      <c r="O86" s="9"/>
      <c r="P86" s="9"/>
      <c r="Q86" s="9"/>
      <c r="R86" s="9"/>
      <c r="S86" s="9"/>
      <c r="T86" s="9"/>
      <c r="U86" s="9"/>
      <c r="V86" s="9"/>
      <c r="W86" s="9"/>
      <c r="Y86" s="9"/>
      <c r="Z86" s="9"/>
      <c r="AA86" s="9"/>
      <c r="AB86" s="9"/>
      <c r="AC86" s="9"/>
      <c r="AD86" s="9"/>
      <c r="AE86" s="9"/>
      <c r="AF86" s="9"/>
      <c r="AG86" s="9"/>
      <c r="AI86" s="9"/>
    </row>
    <row r="87" spans="15:35" ht="15" customHeight="1">
      <c r="O87" s="9"/>
      <c r="P87" s="9"/>
      <c r="Q87" s="9"/>
      <c r="R87" s="9"/>
      <c r="S87" s="9"/>
      <c r="T87" s="9"/>
      <c r="U87" s="9"/>
      <c r="V87" s="9"/>
      <c r="W87" s="9"/>
      <c r="Y87" s="9"/>
      <c r="Z87" s="9"/>
      <c r="AA87" s="9"/>
      <c r="AB87" s="9"/>
      <c r="AC87" s="9"/>
      <c r="AD87" s="9"/>
      <c r="AE87" s="9"/>
      <c r="AF87" s="9"/>
      <c r="AG87" s="9"/>
      <c r="AI87" s="9"/>
    </row>
    <row r="88" spans="15:35" ht="15" customHeight="1">
      <c r="O88" s="9"/>
      <c r="P88" s="9"/>
      <c r="Q88" s="9"/>
      <c r="R88" s="9"/>
      <c r="S88" s="9"/>
      <c r="T88" s="9"/>
      <c r="U88" s="9"/>
      <c r="V88" s="9"/>
      <c r="W88" s="9"/>
      <c r="Y88" s="9"/>
      <c r="Z88" s="9"/>
      <c r="AA88" s="9"/>
      <c r="AB88" s="9"/>
      <c r="AC88" s="9"/>
      <c r="AD88" s="9"/>
      <c r="AE88" s="9"/>
      <c r="AF88" s="9"/>
      <c r="AG88" s="9"/>
      <c r="AI88" s="9"/>
    </row>
    <row r="89" spans="15:35" ht="15" customHeight="1">
      <c r="O89" s="9"/>
      <c r="P89" s="9"/>
      <c r="Q89" s="9"/>
      <c r="R89" s="9"/>
      <c r="S89" s="9"/>
      <c r="T89" s="9"/>
      <c r="U89" s="9"/>
      <c r="V89" s="9"/>
      <c r="W89" s="9"/>
      <c r="Y89" s="9"/>
      <c r="Z89" s="9"/>
      <c r="AA89" s="9"/>
      <c r="AB89" s="9"/>
      <c r="AC89" s="9"/>
      <c r="AD89" s="9"/>
      <c r="AE89" s="9"/>
      <c r="AF89" s="9"/>
      <c r="AG89" s="9"/>
      <c r="AI89" s="9"/>
    </row>
    <row r="90" spans="15:35" ht="15" customHeight="1">
      <c r="O90" s="9"/>
      <c r="P90" s="9"/>
      <c r="Q90" s="9"/>
      <c r="R90" s="9"/>
      <c r="S90" s="9"/>
      <c r="T90" s="9"/>
      <c r="U90" s="9"/>
      <c r="V90" s="9"/>
      <c r="W90" s="9"/>
      <c r="Y90" s="9"/>
      <c r="Z90" s="9"/>
      <c r="AA90" s="9"/>
      <c r="AB90" s="9"/>
      <c r="AC90" s="9"/>
      <c r="AD90" s="9"/>
      <c r="AE90" s="9"/>
      <c r="AF90" s="9"/>
      <c r="AG90" s="9"/>
      <c r="AI90" s="9"/>
    </row>
    <row r="91" spans="15:35" ht="15" customHeight="1">
      <c r="O91" s="9"/>
      <c r="P91" s="9"/>
      <c r="Q91" s="9"/>
      <c r="R91" s="9"/>
      <c r="S91" s="9"/>
      <c r="T91" s="9"/>
      <c r="U91" s="9"/>
      <c r="V91" s="9"/>
      <c r="W91" s="9"/>
      <c r="Y91" s="9"/>
      <c r="Z91" s="9"/>
      <c r="AA91" s="9"/>
      <c r="AB91" s="9"/>
      <c r="AC91" s="9"/>
      <c r="AD91" s="9"/>
      <c r="AE91" s="9"/>
      <c r="AF91" s="9"/>
      <c r="AG91" s="9"/>
      <c r="AI91" s="9"/>
    </row>
    <row r="92" spans="15:35" ht="15" customHeight="1">
      <c r="O92" s="9"/>
      <c r="P92" s="9"/>
      <c r="Q92" s="9"/>
      <c r="R92" s="9"/>
      <c r="S92" s="9"/>
      <c r="T92" s="9"/>
      <c r="U92" s="9"/>
      <c r="V92" s="9"/>
      <c r="W92" s="9"/>
      <c r="Y92" s="9"/>
      <c r="Z92" s="9"/>
      <c r="AA92" s="9"/>
      <c r="AB92" s="9"/>
      <c r="AC92" s="9"/>
      <c r="AD92" s="9"/>
      <c r="AE92" s="9"/>
      <c r="AF92" s="9"/>
      <c r="AG92" s="9"/>
      <c r="AI92" s="9"/>
    </row>
    <row r="93" spans="15:35" ht="15" customHeight="1">
      <c r="O93" s="9"/>
      <c r="P93" s="9"/>
      <c r="Q93" s="9"/>
      <c r="R93" s="9"/>
      <c r="S93" s="9"/>
      <c r="T93" s="9"/>
      <c r="U93" s="9"/>
      <c r="V93" s="9"/>
      <c r="W93" s="9"/>
      <c r="Y93" s="9"/>
      <c r="Z93" s="9"/>
      <c r="AA93" s="9"/>
      <c r="AB93" s="9"/>
      <c r="AC93" s="9"/>
      <c r="AD93" s="9"/>
      <c r="AE93" s="9"/>
      <c r="AF93" s="9"/>
      <c r="AG93" s="9"/>
      <c r="AI93" s="9"/>
    </row>
    <row r="94" spans="15:35" ht="15" customHeight="1">
      <c r="O94" s="9"/>
      <c r="P94" s="9"/>
      <c r="Q94" s="9"/>
      <c r="R94" s="9"/>
      <c r="S94" s="9"/>
      <c r="T94" s="9"/>
      <c r="U94" s="9"/>
      <c r="V94" s="9"/>
      <c r="W94" s="9"/>
      <c r="Y94" s="9"/>
      <c r="Z94" s="9"/>
      <c r="AA94" s="9"/>
      <c r="AB94" s="9"/>
      <c r="AC94" s="9"/>
      <c r="AD94" s="9"/>
      <c r="AE94" s="9"/>
      <c r="AF94" s="9"/>
      <c r="AG94" s="9"/>
      <c r="AI94" s="9"/>
    </row>
    <row r="95" spans="15:35" ht="15" customHeight="1">
      <c r="O95" s="9"/>
      <c r="P95" s="9"/>
      <c r="Q95" s="9"/>
      <c r="R95" s="9"/>
      <c r="S95" s="9"/>
      <c r="T95" s="9"/>
      <c r="U95" s="9"/>
      <c r="V95" s="9"/>
      <c r="W95" s="9"/>
      <c r="Y95" s="9"/>
      <c r="Z95" s="9"/>
      <c r="AA95" s="9"/>
      <c r="AB95" s="9"/>
      <c r="AC95" s="9"/>
      <c r="AD95" s="9"/>
      <c r="AE95" s="9"/>
      <c r="AF95" s="9"/>
      <c r="AG95" s="9"/>
      <c r="AI95" s="9"/>
    </row>
    <row r="96" spans="15:35" ht="15" customHeight="1">
      <c r="O96" s="9"/>
      <c r="P96" s="9"/>
      <c r="Q96" s="9"/>
      <c r="R96" s="9"/>
      <c r="S96" s="9"/>
      <c r="T96" s="9"/>
      <c r="U96" s="9"/>
      <c r="V96" s="9"/>
      <c r="W96" s="9"/>
      <c r="Y96" s="9"/>
      <c r="Z96" s="9"/>
      <c r="AA96" s="9"/>
      <c r="AB96" s="9"/>
      <c r="AC96" s="9"/>
      <c r="AD96" s="9"/>
      <c r="AE96" s="9"/>
      <c r="AF96" s="9"/>
      <c r="AG96" s="9"/>
      <c r="AI96" s="9"/>
    </row>
    <row r="97" spans="15:35" ht="15" customHeight="1">
      <c r="O97" s="9"/>
      <c r="P97" s="9"/>
      <c r="Q97" s="9"/>
      <c r="R97" s="9"/>
      <c r="S97" s="9"/>
      <c r="T97" s="9"/>
      <c r="U97" s="9"/>
      <c r="V97" s="9"/>
      <c r="W97" s="9"/>
      <c r="Y97" s="9"/>
      <c r="Z97" s="9"/>
      <c r="AA97" s="9"/>
      <c r="AB97" s="9"/>
      <c r="AC97" s="9"/>
      <c r="AD97" s="9"/>
      <c r="AE97" s="9"/>
      <c r="AF97" s="9"/>
      <c r="AG97" s="9"/>
      <c r="AI97" s="9"/>
    </row>
    <row r="98" spans="15:35" ht="15" customHeight="1">
      <c r="O98" s="9"/>
      <c r="P98" s="9"/>
      <c r="Q98" s="9"/>
      <c r="R98" s="9"/>
      <c r="S98" s="9"/>
      <c r="T98" s="9"/>
      <c r="U98" s="9"/>
      <c r="V98" s="9"/>
      <c r="W98" s="9"/>
      <c r="Y98" s="9"/>
      <c r="Z98" s="9"/>
      <c r="AA98" s="9"/>
      <c r="AB98" s="9"/>
      <c r="AC98" s="9"/>
      <c r="AD98" s="9"/>
      <c r="AE98" s="9"/>
      <c r="AF98" s="9"/>
      <c r="AG98" s="9"/>
      <c r="AI98" s="9"/>
    </row>
    <row r="99" spans="15:35" ht="15" customHeight="1">
      <c r="O99" s="9"/>
      <c r="P99" s="9"/>
      <c r="Q99" s="9"/>
      <c r="R99" s="9"/>
      <c r="S99" s="9"/>
      <c r="T99" s="9"/>
      <c r="U99" s="9"/>
      <c r="V99" s="9"/>
      <c r="W99" s="9"/>
      <c r="Y99" s="9"/>
      <c r="Z99" s="9"/>
      <c r="AA99" s="9"/>
      <c r="AB99" s="9"/>
      <c r="AC99" s="9"/>
      <c r="AD99" s="9"/>
      <c r="AE99" s="9"/>
      <c r="AF99" s="9"/>
      <c r="AG99" s="9"/>
      <c r="AI99" s="9"/>
    </row>
    <row r="100" spans="15:35" ht="15" customHeight="1">
      <c r="O100" s="9"/>
      <c r="P100" s="9"/>
      <c r="Q100" s="9"/>
      <c r="R100" s="9"/>
      <c r="S100" s="9"/>
      <c r="T100" s="9"/>
      <c r="U100" s="9"/>
      <c r="V100" s="9"/>
      <c r="W100" s="9"/>
      <c r="Y100" s="9"/>
      <c r="Z100" s="9"/>
      <c r="AA100" s="9"/>
      <c r="AB100" s="9"/>
      <c r="AC100" s="9"/>
      <c r="AD100" s="9"/>
      <c r="AE100" s="9"/>
      <c r="AF100" s="9"/>
      <c r="AG100" s="9"/>
      <c r="AI100" s="9"/>
    </row>
    <row r="101" spans="15:35" ht="15" customHeight="1">
      <c r="O101" s="9"/>
      <c r="P101" s="9"/>
      <c r="Q101" s="9"/>
      <c r="R101" s="9"/>
      <c r="S101" s="9"/>
      <c r="T101" s="9"/>
      <c r="U101" s="9"/>
      <c r="V101" s="9"/>
      <c r="W101" s="9"/>
      <c r="Y101" s="9"/>
      <c r="Z101" s="9"/>
      <c r="AA101" s="9"/>
      <c r="AB101" s="9"/>
      <c r="AC101" s="9"/>
      <c r="AD101" s="9"/>
      <c r="AE101" s="9"/>
      <c r="AF101" s="9"/>
      <c r="AG101" s="9"/>
      <c r="AI101" s="9"/>
    </row>
    <row r="102" spans="15:35" ht="15" customHeight="1">
      <c r="O102" s="9"/>
      <c r="P102" s="9"/>
      <c r="Q102" s="9"/>
      <c r="R102" s="9"/>
      <c r="S102" s="9"/>
      <c r="T102" s="9"/>
      <c r="U102" s="9"/>
      <c r="V102" s="9"/>
      <c r="W102" s="9"/>
      <c r="Y102" s="9"/>
      <c r="Z102" s="9"/>
      <c r="AA102" s="9"/>
      <c r="AB102" s="9"/>
      <c r="AC102" s="9"/>
      <c r="AD102" s="9"/>
      <c r="AE102" s="9"/>
      <c r="AF102" s="9"/>
      <c r="AG102" s="9"/>
      <c r="AI102" s="9"/>
    </row>
    <row r="103" spans="15:35" ht="15" customHeight="1">
      <c r="O103" s="9"/>
      <c r="P103" s="9"/>
      <c r="Q103" s="9"/>
      <c r="R103" s="9"/>
      <c r="S103" s="9"/>
      <c r="T103" s="9"/>
      <c r="U103" s="9"/>
      <c r="V103" s="9"/>
      <c r="W103" s="9"/>
      <c r="Y103" s="9"/>
      <c r="Z103" s="9"/>
      <c r="AA103" s="9"/>
      <c r="AB103" s="9"/>
      <c r="AC103" s="9"/>
      <c r="AD103" s="9"/>
      <c r="AE103" s="9"/>
      <c r="AF103" s="9"/>
      <c r="AG103" s="9"/>
      <c r="AI103" s="9"/>
    </row>
    <row r="104" spans="15:35" ht="15" customHeight="1">
      <c r="O104" s="9"/>
      <c r="P104" s="9"/>
      <c r="Q104" s="9"/>
      <c r="R104" s="9"/>
      <c r="S104" s="9"/>
      <c r="T104" s="9"/>
      <c r="U104" s="9"/>
      <c r="V104" s="9"/>
      <c r="W104" s="9"/>
      <c r="Y104" s="9"/>
      <c r="Z104" s="9"/>
      <c r="AA104" s="9"/>
      <c r="AB104" s="9"/>
      <c r="AC104" s="9"/>
      <c r="AD104" s="9"/>
      <c r="AE104" s="9"/>
      <c r="AF104" s="9"/>
      <c r="AG104" s="9"/>
      <c r="AI104" s="9"/>
    </row>
    <row r="105" spans="15:35" ht="15" customHeight="1">
      <c r="O105" s="9"/>
      <c r="P105" s="9"/>
      <c r="Q105" s="9"/>
      <c r="R105" s="9"/>
      <c r="S105" s="9"/>
      <c r="T105" s="9"/>
      <c r="U105" s="9"/>
      <c r="V105" s="9"/>
      <c r="W105" s="9"/>
      <c r="Y105" s="9"/>
      <c r="Z105" s="9"/>
      <c r="AA105" s="9"/>
      <c r="AB105" s="9"/>
      <c r="AC105" s="9"/>
      <c r="AD105" s="9"/>
      <c r="AE105" s="9"/>
      <c r="AF105" s="9"/>
      <c r="AG105" s="9"/>
      <c r="AI105" s="9"/>
    </row>
    <row r="106" spans="15:35" ht="15" customHeight="1">
      <c r="O106" s="9"/>
      <c r="P106" s="9"/>
      <c r="Q106" s="9"/>
      <c r="R106" s="9"/>
      <c r="S106" s="9"/>
      <c r="T106" s="9"/>
      <c r="U106" s="9"/>
      <c r="V106" s="9"/>
      <c r="W106" s="9"/>
      <c r="Y106" s="9"/>
      <c r="Z106" s="9"/>
      <c r="AA106" s="9"/>
      <c r="AB106" s="9"/>
      <c r="AC106" s="9"/>
      <c r="AD106" s="9"/>
      <c r="AE106" s="9"/>
      <c r="AF106" s="9"/>
      <c r="AG106" s="9"/>
      <c r="AI106" s="9"/>
    </row>
    <row r="107" spans="15:35" ht="15" customHeight="1">
      <c r="O107" s="9"/>
      <c r="P107" s="9"/>
      <c r="Q107" s="9"/>
      <c r="R107" s="9"/>
      <c r="S107" s="9"/>
      <c r="T107" s="9"/>
      <c r="U107" s="9"/>
      <c r="V107" s="9"/>
      <c r="W107" s="9"/>
      <c r="Y107" s="9"/>
      <c r="Z107" s="9"/>
      <c r="AA107" s="9"/>
      <c r="AB107" s="9"/>
      <c r="AC107" s="9"/>
      <c r="AD107" s="9"/>
      <c r="AE107" s="9"/>
      <c r="AF107" s="9"/>
      <c r="AG107" s="9"/>
      <c r="AI107" s="9"/>
    </row>
    <row r="108" spans="15:35" ht="15" customHeight="1">
      <c r="O108" s="9"/>
      <c r="P108" s="9"/>
      <c r="Q108" s="9"/>
      <c r="R108" s="9"/>
      <c r="S108" s="9"/>
      <c r="T108" s="9"/>
      <c r="U108" s="9"/>
      <c r="V108" s="9"/>
      <c r="W108" s="9"/>
      <c r="Y108" s="9"/>
      <c r="Z108" s="9"/>
      <c r="AA108" s="9"/>
      <c r="AB108" s="9"/>
      <c r="AC108" s="9"/>
      <c r="AD108" s="9"/>
      <c r="AE108" s="9"/>
      <c r="AF108" s="9"/>
      <c r="AG108" s="9"/>
      <c r="AI108" s="9"/>
    </row>
    <row r="109" spans="15:35" ht="15" customHeight="1">
      <c r="O109" s="9"/>
      <c r="P109" s="9"/>
      <c r="Q109" s="9"/>
      <c r="R109" s="9"/>
      <c r="S109" s="9"/>
      <c r="T109" s="9"/>
      <c r="U109" s="9"/>
      <c r="V109" s="9"/>
      <c r="W109" s="9"/>
      <c r="Y109" s="9"/>
      <c r="Z109" s="9"/>
      <c r="AA109" s="9"/>
      <c r="AB109" s="9"/>
      <c r="AC109" s="9"/>
      <c r="AD109" s="9"/>
      <c r="AE109" s="9"/>
      <c r="AF109" s="9"/>
      <c r="AG109" s="9"/>
      <c r="AI109" s="9"/>
    </row>
    <row r="110" spans="15:35" ht="15" customHeight="1">
      <c r="O110" s="9"/>
      <c r="P110" s="9"/>
      <c r="Q110" s="9"/>
      <c r="R110" s="9"/>
      <c r="S110" s="9"/>
      <c r="T110" s="9"/>
      <c r="U110" s="9"/>
      <c r="V110" s="9"/>
      <c r="W110" s="9"/>
      <c r="Y110" s="9"/>
      <c r="Z110" s="9"/>
      <c r="AA110" s="9"/>
      <c r="AB110" s="9"/>
      <c r="AC110" s="9"/>
      <c r="AD110" s="9"/>
      <c r="AE110" s="9"/>
      <c r="AF110" s="9"/>
      <c r="AG110" s="9"/>
      <c r="AI110" s="9"/>
    </row>
    <row r="111" spans="15:35" ht="15" customHeight="1">
      <c r="O111" s="9"/>
      <c r="P111" s="9"/>
      <c r="Q111" s="9"/>
      <c r="R111" s="9"/>
      <c r="S111" s="9"/>
      <c r="T111" s="9"/>
      <c r="U111" s="9"/>
      <c r="V111" s="9"/>
      <c r="W111" s="9"/>
      <c r="Y111" s="9"/>
      <c r="Z111" s="9"/>
      <c r="AA111" s="9"/>
      <c r="AB111" s="9"/>
      <c r="AC111" s="9"/>
      <c r="AD111" s="9"/>
      <c r="AE111" s="9"/>
      <c r="AF111" s="9"/>
      <c r="AG111" s="9"/>
      <c r="AI111" s="9"/>
    </row>
    <row r="112" spans="15:35" ht="15" customHeight="1">
      <c r="O112" s="9"/>
      <c r="P112" s="9"/>
      <c r="Q112" s="9"/>
      <c r="R112" s="9"/>
      <c r="S112" s="9"/>
      <c r="T112" s="9"/>
      <c r="U112" s="9"/>
      <c r="V112" s="9"/>
      <c r="W112" s="9"/>
      <c r="Y112" s="9"/>
      <c r="Z112" s="9"/>
      <c r="AA112" s="9"/>
      <c r="AB112" s="9"/>
      <c r="AC112" s="9"/>
      <c r="AD112" s="9"/>
      <c r="AE112" s="9"/>
      <c r="AF112" s="9"/>
      <c r="AG112" s="9"/>
      <c r="AI112" s="9"/>
    </row>
    <row r="113" spans="15:35" ht="15" customHeight="1">
      <c r="O113" s="9"/>
      <c r="P113" s="9"/>
      <c r="Q113" s="9"/>
      <c r="R113" s="9"/>
      <c r="S113" s="9"/>
      <c r="T113" s="9"/>
      <c r="U113" s="9"/>
      <c r="V113" s="9"/>
      <c r="W113" s="9"/>
      <c r="Y113" s="9"/>
      <c r="Z113" s="9"/>
      <c r="AA113" s="9"/>
      <c r="AB113" s="9"/>
      <c r="AC113" s="9"/>
      <c r="AD113" s="9"/>
      <c r="AE113" s="9"/>
      <c r="AF113" s="9"/>
      <c r="AG113" s="9"/>
      <c r="AI113" s="9"/>
    </row>
    <row r="114" spans="15:35" ht="15" customHeight="1">
      <c r="O114" s="9"/>
      <c r="P114" s="9"/>
      <c r="Q114" s="9"/>
      <c r="R114" s="9"/>
      <c r="S114" s="9"/>
      <c r="T114" s="9"/>
      <c r="U114" s="9"/>
      <c r="V114" s="9"/>
      <c r="W114" s="9"/>
      <c r="Y114" s="9"/>
      <c r="Z114" s="9"/>
      <c r="AA114" s="9"/>
      <c r="AB114" s="9"/>
      <c r="AC114" s="9"/>
      <c r="AD114" s="9"/>
      <c r="AE114" s="9"/>
      <c r="AF114" s="9"/>
      <c r="AG114" s="9"/>
      <c r="AI114" s="9"/>
    </row>
  </sheetData>
  <mergeCells count="7">
    <mergeCell ref="M1:O1"/>
    <mergeCell ref="B2:L2"/>
    <mergeCell ref="P4:Y4"/>
    <mergeCell ref="Z4:AI4"/>
    <mergeCell ref="A4:A5"/>
    <mergeCell ref="C4:E4"/>
    <mergeCell ref="F4:O4"/>
  </mergeCells>
  <pageMargins left="0.70866141732283472" right="0.31496062992125984" top="1.2598425196850394" bottom="0.74803149606299213" header="0.31496062992125984" footer="0.31496062992125984"/>
  <pageSetup paperSize="9" scale="55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2025-10-10T14:45:17Z</cp:lastPrinted>
  <dcterms:created xsi:type="dcterms:W3CDTF">2006-09-28T05:33:49Z</dcterms:created>
  <dcterms:modified xsi:type="dcterms:W3CDTF">2025-10-10T14:46:23Z</dcterms:modified>
</cp:coreProperties>
</file>