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4190" windowHeight="11235"/>
  </bookViews>
  <sheets>
    <sheet name="Лист2" sheetId="2" r:id="rId1"/>
  </sheets>
  <definedNames>
    <definedName name="_xlnm.Print_Area" localSheetId="0">Лист2!$A$1:$E$30</definedName>
  </definedNames>
  <calcPr calcId="125725" iterate="1"/>
</workbook>
</file>

<file path=xl/calcChain.xml><?xml version="1.0" encoding="utf-8"?>
<calcChain xmlns="http://schemas.openxmlformats.org/spreadsheetml/2006/main">
  <c r="D15" i="2"/>
  <c r="D18" s="1"/>
  <c r="E25" l="1"/>
  <c r="C25"/>
  <c r="C24" l="1"/>
  <c r="E24" l="1"/>
  <c r="C18"/>
  <c r="E18"/>
  <c r="D17" l="1"/>
  <c r="D8"/>
  <c r="D20"/>
  <c r="D19"/>
  <c r="D16"/>
  <c r="D23"/>
  <c r="D14"/>
  <c r="D13"/>
  <c r="D12"/>
  <c r="D9"/>
  <c r="D11"/>
  <c r="D10"/>
  <c r="D22"/>
  <c r="D21"/>
  <c r="D25" l="1"/>
  <c r="D24"/>
</calcChain>
</file>

<file path=xl/sharedStrings.xml><?xml version="1.0" encoding="utf-8"?>
<sst xmlns="http://schemas.openxmlformats.org/spreadsheetml/2006/main" count="45" uniqueCount="43">
  <si>
    <t>ВСЕГО</t>
  </si>
  <si>
    <t>Наименование муниципального образования</t>
  </si>
  <si>
    <t>ИТОГО муниципальные районы</t>
  </si>
  <si>
    <t>Субсидии местным бюджетам на строительство (реконструкцию), капитальный ремонт, ремонт и содержание 
автомобильных дорог общего пользования местного значения</t>
  </si>
  <si>
    <t>Советский муниципальный район</t>
  </si>
  <si>
    <r>
      <rPr>
        <b/>
        <sz val="11"/>
        <color theme="1"/>
        <rFont val="Times New Roman"/>
        <family val="1"/>
        <charset val="204"/>
      </rPr>
      <t>запрашиваемый</t>
    </r>
    <r>
      <rPr>
        <sz val="11"/>
        <color theme="1"/>
        <rFont val="Times New Roman"/>
        <family val="1"/>
        <charset val="204"/>
      </rPr>
      <t xml:space="preserve"> 
размер субсидии</t>
    </r>
  </si>
  <si>
    <t xml:space="preserve">Софинансирование расходных обязательств ОБ </t>
  </si>
  <si>
    <r>
      <rPr>
        <b/>
        <sz val="11"/>
        <color theme="1"/>
        <rFont val="Times New Roman"/>
        <family val="1"/>
        <charset val="204"/>
      </rPr>
      <t>расчетный</t>
    </r>
    <r>
      <rPr>
        <sz val="11"/>
        <color theme="1"/>
        <rFont val="Times New Roman"/>
        <family val="1"/>
        <charset val="204"/>
      </rPr>
      <t xml:space="preserve"> 
размер субсидии</t>
    </r>
  </si>
  <si>
    <t>Формула расчета субсидии:</t>
  </si>
  <si>
    <t>Уровень расчетной бюджетной обеспеченности (Yi)</t>
  </si>
  <si>
    <t>Размер бюджетных ассигнований, предусмотренных в областном бюджете на соответствующий финансовый год (Б)</t>
  </si>
  <si>
    <t>Всего расходы консолидированного бюджета (Si)</t>
  </si>
  <si>
    <t>Медвенский муниципальный район</t>
  </si>
  <si>
    <t>Беловский муниципальный район</t>
  </si>
  <si>
    <t>Фатежский муниципальный район</t>
  </si>
  <si>
    <t>ИТОГО поселения</t>
  </si>
  <si>
    <t>Мантуровский муниципальный район</t>
  </si>
  <si>
    <t>рублей</t>
  </si>
  <si>
    <t>2026 год</t>
  </si>
  <si>
    <t>Солнцевский муниципальный район</t>
  </si>
  <si>
    <t>Большесолдатский муниципальный район</t>
  </si>
  <si>
    <t>поселок Поныри</t>
  </si>
  <si>
    <t>Приложение № 2.9</t>
  </si>
  <si>
    <t>Дмитриевский муниципальный район</t>
  </si>
  <si>
    <t>Железногорский муниципальный район</t>
  </si>
  <si>
    <t>Пристенский муниципальный район</t>
  </si>
  <si>
    <t>город Фатеж</t>
  </si>
  <si>
    <t>поселок Золотухино</t>
  </si>
  <si>
    <t>поселок Конышевка</t>
  </si>
  <si>
    <t>поселок Солнцево</t>
  </si>
  <si>
    <t>0,943440</t>
  </si>
  <si>
    <t>0,943189</t>
  </si>
  <si>
    <t>0,944881</t>
  </si>
  <si>
    <t>0,947115</t>
  </si>
  <si>
    <t>0,946153</t>
  </si>
  <si>
    <t>0,947290</t>
  </si>
  <si>
    <t>0,947028</t>
  </si>
  <si>
    <t>0,945521</t>
  </si>
  <si>
    <t>0,945615</t>
  </si>
  <si>
    <t>0,945332</t>
  </si>
  <si>
    <t>0,946007</t>
  </si>
  <si>
    <t>0,946000</t>
  </si>
  <si>
    <t>0,944105</t>
  </si>
</sst>
</file>

<file path=xl/styles.xml><?xml version="1.0" encoding="utf-8"?>
<styleSheet xmlns="http://schemas.openxmlformats.org/spreadsheetml/2006/main">
  <numFmts count="1">
    <numFmt numFmtId="164" formatCode="#,##0_р_.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6" fillId="0" borderId="0" xfId="0" applyFont="1"/>
    <xf numFmtId="0" fontId="4" fillId="0" borderId="0" xfId="0" applyFont="1"/>
    <xf numFmtId="3" fontId="0" fillId="0" borderId="0" xfId="0" applyNumberFormat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ОБЩ.ПО РАЙОНАМ 2022-2024 (2 (3)" xfId="1"/>
  </cellStyles>
  <dxfs count="0"/>
  <tableStyles count="0" defaultTableStyle="TableStyleMedium9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28</xdr:row>
      <xdr:rowOff>2</xdr:rowOff>
    </xdr:from>
    <xdr:to>
      <xdr:col>0</xdr:col>
      <xdr:colOff>2254252</xdr:colOff>
      <xdr:row>29</xdr:row>
      <xdr:rowOff>2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2" y="7037919"/>
          <a:ext cx="2190750" cy="391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zoomScale="90" zoomScaleNormal="90" workbookViewId="0">
      <selection activeCell="K12" sqref="K12"/>
    </sheetView>
  </sheetViews>
  <sheetFormatPr defaultRowHeight="15"/>
  <cols>
    <col min="1" max="1" width="37" customWidth="1"/>
    <col min="2" max="2" width="18.140625" customWidth="1"/>
    <col min="3" max="3" width="22.85546875" customWidth="1"/>
    <col min="4" max="4" width="18.42578125" customWidth="1"/>
    <col min="5" max="5" width="18" customWidth="1"/>
  </cols>
  <sheetData>
    <row r="1" spans="1:5" ht="15.75">
      <c r="D1" s="16" t="s">
        <v>22</v>
      </c>
      <c r="E1" s="16"/>
    </row>
    <row r="3" spans="1:5" ht="28.5" customHeight="1">
      <c r="A3" s="22" t="s">
        <v>3</v>
      </c>
      <c r="B3" s="22"/>
      <c r="C3" s="22"/>
      <c r="D3" s="22"/>
      <c r="E3" s="22"/>
    </row>
    <row r="4" spans="1:5" ht="15.75" customHeight="1">
      <c r="A4" s="4"/>
      <c r="B4" s="4"/>
      <c r="C4" s="4"/>
      <c r="D4" s="4"/>
      <c r="E4" s="5" t="s">
        <v>17</v>
      </c>
    </row>
    <row r="5" spans="1:5" ht="29.25" customHeight="1">
      <c r="A5" s="17" t="s">
        <v>1</v>
      </c>
      <c r="B5" s="17" t="s">
        <v>9</v>
      </c>
      <c r="C5" s="20" t="s">
        <v>11</v>
      </c>
      <c r="D5" s="20" t="s">
        <v>6</v>
      </c>
      <c r="E5" s="20"/>
    </row>
    <row r="6" spans="1:5" ht="18" customHeight="1">
      <c r="A6" s="18"/>
      <c r="B6" s="18"/>
      <c r="C6" s="20"/>
      <c r="D6" s="23" t="s">
        <v>18</v>
      </c>
      <c r="E6" s="24"/>
    </row>
    <row r="7" spans="1:5" ht="37.5" customHeight="1">
      <c r="A7" s="19"/>
      <c r="B7" s="19"/>
      <c r="C7" s="7">
        <v>2026</v>
      </c>
      <c r="D7" s="7" t="s">
        <v>7</v>
      </c>
      <c r="E7" s="7" t="s">
        <v>5</v>
      </c>
    </row>
    <row r="8" spans="1:5" ht="19.5" customHeight="1">
      <c r="A8" s="8" t="s">
        <v>13</v>
      </c>
      <c r="B8" s="9" t="s">
        <v>30</v>
      </c>
      <c r="C8" s="10">
        <v>42101766.009999998</v>
      </c>
      <c r="D8" s="11">
        <f t="shared" ref="D8:D14" si="0">ROUND(($D$26*(C8/B8))/($C$25/B8),0)</f>
        <v>150523917</v>
      </c>
      <c r="E8" s="10">
        <v>40838710</v>
      </c>
    </row>
    <row r="9" spans="1:5" ht="19.5" customHeight="1">
      <c r="A9" s="8" t="s">
        <v>20</v>
      </c>
      <c r="B9" s="9" t="s">
        <v>31</v>
      </c>
      <c r="C9" s="10">
        <v>27876472</v>
      </c>
      <c r="D9" s="11">
        <f t="shared" si="0"/>
        <v>99665077</v>
      </c>
      <c r="E9" s="10">
        <v>27318943</v>
      </c>
    </row>
    <row r="10" spans="1:5" ht="19.5" customHeight="1">
      <c r="A10" s="8" t="s">
        <v>23</v>
      </c>
      <c r="B10" s="9" t="s">
        <v>32</v>
      </c>
      <c r="C10" s="10">
        <v>9185750</v>
      </c>
      <c r="D10" s="11">
        <f t="shared" si="0"/>
        <v>32841261</v>
      </c>
      <c r="E10" s="10">
        <v>9093893</v>
      </c>
    </row>
    <row r="11" spans="1:5" ht="19.5" customHeight="1">
      <c r="A11" s="8" t="s">
        <v>24</v>
      </c>
      <c r="B11" s="9" t="s">
        <v>33</v>
      </c>
      <c r="C11" s="10">
        <v>15744675</v>
      </c>
      <c r="D11" s="11">
        <f t="shared" si="0"/>
        <v>56290992</v>
      </c>
      <c r="E11" s="10">
        <v>15114888</v>
      </c>
    </row>
    <row r="12" spans="1:5" ht="19.5" customHeight="1">
      <c r="A12" s="12" t="s">
        <v>16</v>
      </c>
      <c r="B12" s="9" t="s">
        <v>35</v>
      </c>
      <c r="C12" s="6">
        <v>3674300</v>
      </c>
      <c r="D12" s="11">
        <f t="shared" si="0"/>
        <v>13136504</v>
      </c>
      <c r="E12" s="6">
        <v>3564000</v>
      </c>
    </row>
    <row r="13" spans="1:5" ht="19.5" customHeight="1">
      <c r="A13" s="12" t="s">
        <v>12</v>
      </c>
      <c r="B13" s="9" t="s">
        <v>36</v>
      </c>
      <c r="C13" s="6">
        <v>61548954</v>
      </c>
      <c r="D13" s="11">
        <f t="shared" si="0"/>
        <v>220052281</v>
      </c>
      <c r="E13" s="6">
        <v>59031113</v>
      </c>
    </row>
    <row r="14" spans="1:5" ht="19.5" customHeight="1">
      <c r="A14" s="12" t="s">
        <v>25</v>
      </c>
      <c r="B14" s="9" t="s">
        <v>37</v>
      </c>
      <c r="C14" s="6">
        <v>8141350</v>
      </c>
      <c r="D14" s="11">
        <f t="shared" si="0"/>
        <v>29107280</v>
      </c>
      <c r="E14" s="6">
        <v>7978520</v>
      </c>
    </row>
    <row r="15" spans="1:5" ht="19.5" customHeight="1">
      <c r="A15" s="12" t="s">
        <v>4</v>
      </c>
      <c r="B15" s="9" t="s">
        <v>38</v>
      </c>
      <c r="C15" s="6">
        <v>58336227.439999998</v>
      </c>
      <c r="D15" s="11">
        <f>ROUND(($D$26*(C15/B15))/($C$25/B15),0)-1</f>
        <v>208566012</v>
      </c>
      <c r="E15" s="6">
        <v>57169503</v>
      </c>
    </row>
    <row r="16" spans="1:5" ht="19.5" customHeight="1">
      <c r="A16" s="12" t="s">
        <v>19</v>
      </c>
      <c r="B16" s="9" t="s">
        <v>39</v>
      </c>
      <c r="C16" s="6">
        <v>54083495</v>
      </c>
      <c r="D16" s="11">
        <f>ROUND(($D$26*(C16/B16))/($C$25/B16),0)</f>
        <v>193361474</v>
      </c>
      <c r="E16" s="6">
        <v>53542659</v>
      </c>
    </row>
    <row r="17" spans="1:5" ht="19.5" customHeight="1">
      <c r="A17" s="12" t="s">
        <v>14</v>
      </c>
      <c r="B17" s="9" t="s">
        <v>40</v>
      </c>
      <c r="C17" s="10">
        <v>58935646</v>
      </c>
      <c r="D17" s="11">
        <f>ROUND(($D$26*(C17/B17))/($C$25/B17),0)</f>
        <v>210709078</v>
      </c>
      <c r="E17" s="10">
        <v>57756930</v>
      </c>
    </row>
    <row r="18" spans="1:5" ht="18" customHeight="1">
      <c r="A18" s="13" t="s">
        <v>2</v>
      </c>
      <c r="B18" s="9"/>
      <c r="C18" s="14">
        <f>SUM(C8:C17)</f>
        <v>339628635.44999999</v>
      </c>
      <c r="D18" s="15">
        <f>SUM(D8:D17)</f>
        <v>1214253876</v>
      </c>
      <c r="E18" s="14">
        <f>SUM(E8:E17)</f>
        <v>331409159</v>
      </c>
    </row>
    <row r="19" spans="1:5" ht="16.5" customHeight="1">
      <c r="A19" s="12" t="s">
        <v>27</v>
      </c>
      <c r="B19" s="9" t="s">
        <v>34</v>
      </c>
      <c r="C19" s="10">
        <v>14641798</v>
      </c>
      <c r="D19" s="11">
        <f>ROUND(($D$26*(C19/B19))/($C$25/B19),0)</f>
        <v>52347942</v>
      </c>
      <c r="E19" s="10">
        <v>14495381</v>
      </c>
    </row>
    <row r="20" spans="1:5" ht="16.5" customHeight="1">
      <c r="A20" s="12" t="s">
        <v>28</v>
      </c>
      <c r="B20" s="9" t="s">
        <v>41</v>
      </c>
      <c r="C20" s="10">
        <v>21792488</v>
      </c>
      <c r="D20" s="11">
        <f>ROUND(($D$26*(C20/B20))/($C$25/B20),0)</f>
        <v>77913374</v>
      </c>
      <c r="E20" s="10">
        <v>21574563</v>
      </c>
    </row>
    <row r="21" spans="1:5" ht="16.5" customHeight="1">
      <c r="A21" s="12" t="s">
        <v>21</v>
      </c>
      <c r="B21" s="9" t="s">
        <v>42</v>
      </c>
      <c r="C21" s="10">
        <v>10282378</v>
      </c>
      <c r="D21" s="11">
        <f>ROUND(($D$26*(C21/B21))/($C$25/B21),0)</f>
        <v>36761969</v>
      </c>
      <c r="E21" s="10">
        <v>10179558</v>
      </c>
    </row>
    <row r="22" spans="1:5" ht="16.5" customHeight="1">
      <c r="A22" s="12" t="s">
        <v>29</v>
      </c>
      <c r="B22" s="9" t="s">
        <v>39</v>
      </c>
      <c r="C22" s="10">
        <v>56769865</v>
      </c>
      <c r="D22" s="11">
        <f>ROUND(($D$26*(C22/B22))/($C$25/B22),0)</f>
        <v>202965891</v>
      </c>
      <c r="E22" s="10">
        <v>56202163</v>
      </c>
    </row>
    <row r="23" spans="1:5" ht="16.5" customHeight="1">
      <c r="A23" s="12" t="s">
        <v>26</v>
      </c>
      <c r="B23" s="9" t="s">
        <v>40</v>
      </c>
      <c r="C23" s="10">
        <v>18820931.48</v>
      </c>
      <c r="D23" s="11">
        <f>ROUND(($D$26*(C23/B23))/($C$25/B23),0)</f>
        <v>67289347</v>
      </c>
      <c r="E23" s="10">
        <v>18038718</v>
      </c>
    </row>
    <row r="24" spans="1:5" ht="16.5" customHeight="1">
      <c r="A24" s="13" t="s">
        <v>15</v>
      </c>
      <c r="B24" s="9"/>
      <c r="C24" s="14">
        <f>SUM(C19:C23)</f>
        <v>122307460.48</v>
      </c>
      <c r="D24" s="14">
        <f>SUM(D19:D23)</f>
        <v>437278523</v>
      </c>
      <c r="E24" s="14">
        <f>SUM(E19:E23)</f>
        <v>120490383</v>
      </c>
    </row>
    <row r="25" spans="1:5" ht="19.5" customHeight="1">
      <c r="A25" s="13" t="s">
        <v>0</v>
      </c>
      <c r="B25" s="9"/>
      <c r="C25" s="14">
        <f>C18+C24</f>
        <v>461936095.93000001</v>
      </c>
      <c r="D25" s="14">
        <f>D18+D24</f>
        <v>1651532399</v>
      </c>
      <c r="E25" s="14">
        <f>E18+E24</f>
        <v>451899542</v>
      </c>
    </row>
    <row r="26" spans="1:5" ht="29.25" customHeight="1">
      <c r="A26" s="21" t="s">
        <v>10</v>
      </c>
      <c r="B26" s="21"/>
      <c r="C26" s="21"/>
      <c r="D26" s="25">
        <v>1651532399</v>
      </c>
      <c r="E26" s="26"/>
    </row>
    <row r="27" spans="1:5" ht="21" customHeight="1"/>
    <row r="28" spans="1:5" ht="20.25" customHeight="1">
      <c r="A28" s="2" t="s">
        <v>8</v>
      </c>
      <c r="D28" s="3"/>
      <c r="E28" s="3"/>
    </row>
    <row r="29" spans="1:5" ht="30.75" customHeight="1">
      <c r="D29" s="1"/>
      <c r="E29" s="1"/>
    </row>
  </sheetData>
  <mergeCells count="9">
    <mergeCell ref="D1:E1"/>
    <mergeCell ref="A5:A7"/>
    <mergeCell ref="C5:C6"/>
    <mergeCell ref="A26:C26"/>
    <mergeCell ref="A3:E3"/>
    <mergeCell ref="D6:E6"/>
    <mergeCell ref="D26:E26"/>
    <mergeCell ref="D5:E5"/>
    <mergeCell ref="B5:B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Валерьевна Киргизова</dc:creator>
  <cp:lastModifiedBy>Zvyagina_I</cp:lastModifiedBy>
  <cp:lastPrinted>2025-10-20T06:54:11Z</cp:lastPrinted>
  <dcterms:created xsi:type="dcterms:W3CDTF">2020-07-10T07:07:33Z</dcterms:created>
  <dcterms:modified xsi:type="dcterms:W3CDTF">2025-10-20T06:56:19Z</dcterms:modified>
</cp:coreProperties>
</file>