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2023\ДЕТАЛЬНЫЙ ПЛАН-ГРАФИК\МАРТ\"/>
    </mc:Choice>
  </mc:AlternateContent>
  <xr:revisionPtr revIDLastSave="0" documentId="13_ncr:1_{E21054D0-3526-4DA7-A495-AE4373F18D65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план - график" sheetId="9" r:id="rId1"/>
  </sheets>
  <definedNames>
    <definedName name="_xlnm._FilterDatabase" localSheetId="0" hidden="1">'план - график'!$A$8:$N$8</definedName>
    <definedName name="ASSIGNMENTKIND" localSheetId="0">#REF!</definedName>
    <definedName name="ASSIGNMENTKIND">#REF!</definedName>
    <definedName name="ASSIGNMENTSOURCE" localSheetId="0">#REF!</definedName>
    <definedName name="ASSIGNMENTSOURCE">#REF!</definedName>
    <definedName name="BudAllocationCls" localSheetId="0">#REF!</definedName>
    <definedName name="BudAllocationCls">#REF!</definedName>
    <definedName name="CURMONTH" localSheetId="0">#REF!</definedName>
    <definedName name="CURMONTH">#REF!</definedName>
    <definedName name="DepartmantCLS" localSheetId="0">#REF!</definedName>
    <definedName name="DepartmantCLS">#REF!</definedName>
    <definedName name="DIRECTION_CLS" localSheetId="0">#REF!</definedName>
    <definedName name="DIRECTION_CLS">#REF!</definedName>
    <definedName name="FACC_SBSIDYACCEPTER_1">#REF!</definedName>
    <definedName name="FACC_SUBSIDYACCEPTER" localSheetId="0">#REF!</definedName>
    <definedName name="FACC_SUBSIDYACCEPTER">#REF!</definedName>
    <definedName name="FACIALACC" localSheetId="0">#REF!</definedName>
    <definedName name="FACIALACC">#REF!</definedName>
    <definedName name="FACIALACC_CLS" localSheetId="0">#REF!</definedName>
    <definedName name="FACIALACC_CLS">#REF!</definedName>
    <definedName name="FACT">#REF!</definedName>
    <definedName name="FINTYPE">#REF!</definedName>
    <definedName name="IFS" localSheetId="0">#REF!</definedName>
    <definedName name="IFS">#REF!</definedName>
    <definedName name="INN" localSheetId="0">#REF!</definedName>
    <definedName name="INN">#REF!</definedName>
    <definedName name="KCSR">#REF!</definedName>
    <definedName name="KD" localSheetId="0">#REF!</definedName>
    <definedName name="KD">#REF!</definedName>
    <definedName name="KESR">#REF!</definedName>
    <definedName name="KFSR">#REF!</definedName>
    <definedName name="KPP" localSheetId="0">#REF!</definedName>
    <definedName name="KPP">#REF!</definedName>
    <definedName name="KVR">#REF!</definedName>
    <definedName name="KVSR">#REF!</definedName>
    <definedName name="MEANS_TYPE">#REF!</definedName>
    <definedName name="MONTH1" localSheetId="0">#REF!</definedName>
    <definedName name="MONTH1">#REF!</definedName>
    <definedName name="MONTH10" localSheetId="0">#REF!</definedName>
    <definedName name="MONTH10">#REF!</definedName>
    <definedName name="MONTH11" localSheetId="0">#REF!</definedName>
    <definedName name="MONTH11">#REF!</definedName>
    <definedName name="MONTH12" localSheetId="0">#REF!</definedName>
    <definedName name="MONTH12">#REF!</definedName>
    <definedName name="MONTH2" localSheetId="0">#REF!</definedName>
    <definedName name="MONTH2">#REF!</definedName>
    <definedName name="MONTH3" localSheetId="0">#REF!</definedName>
    <definedName name="MONTH3">#REF!</definedName>
    <definedName name="MONTH4" localSheetId="0">#REF!</definedName>
    <definedName name="MONTH4">#REF!</definedName>
    <definedName name="MONTH5" localSheetId="0">#REF!</definedName>
    <definedName name="MONTH5">#REF!</definedName>
    <definedName name="MONTH6" localSheetId="0">#REF!</definedName>
    <definedName name="MONTH6">#REF!</definedName>
    <definedName name="MONTH7" localSheetId="0">#REF!</definedName>
    <definedName name="MONTH7">#REF!</definedName>
    <definedName name="MONTH8" localSheetId="0">#REF!</definedName>
    <definedName name="MONTH8">#REF!</definedName>
    <definedName name="MONTH9" localSheetId="0">#REF!</definedName>
    <definedName name="MONTH9">#REF!</definedName>
    <definedName name="NOTE" localSheetId="0">#REF!</definedName>
    <definedName name="NOTE">#REF!</definedName>
    <definedName name="PayPromiseCls" localSheetId="0">#REF!</definedName>
    <definedName name="PayPromiseCls">#REF!</definedName>
    <definedName name="QUARTER1" localSheetId="0">#REF!</definedName>
    <definedName name="QUARTER1">#REF!</definedName>
    <definedName name="QUARTER2" localSheetId="0">#REF!</definedName>
    <definedName name="QUARTER2">#REF!</definedName>
    <definedName name="QUARTER3" localSheetId="0">#REF!</definedName>
    <definedName name="QUARTER3">#REF!</definedName>
    <definedName name="QUARTER4" localSheetId="0">#REF!</definedName>
    <definedName name="QUARTER4">#REF!</definedName>
    <definedName name="REGION_CLS">#REF!</definedName>
    <definedName name="SUBKD" localSheetId="0">#REF!</definedName>
    <definedName name="SUBKD">#REF!</definedName>
    <definedName name="SUBKESR" localSheetId="0">#REF!</definedName>
    <definedName name="SUBKESR">#REF!</definedName>
    <definedName name="SubsidyCls">#REF!</definedName>
    <definedName name="SubsidyCLSOld" localSheetId="0">#REF!</definedName>
    <definedName name="SubsidyCLSOld">#REF!</definedName>
    <definedName name="SUMMAYEAR" localSheetId="0">#REF!</definedName>
    <definedName name="SUMMAYEAR">#REF!</definedName>
    <definedName name="SUMMAYEAR1">#REF!</definedName>
    <definedName name="SUMMAYEAR2">#REF!</definedName>
    <definedName name="SUMMAYEAR3">#REF!</definedName>
    <definedName name="TransfertCls" localSheetId="0">#REF!</definedName>
    <definedName name="TransfertCls">#REF!</definedName>
    <definedName name="_xlnm.Print_Area" localSheetId="0">'план - график'!$A$2:$N$81</definedName>
    <definedName name="отчет">#REF!</definedName>
    <definedName name="отчет1квартал">#REF!</definedName>
    <definedName name="СтрокаИтогов" localSheetId="0">#REF!</definedName>
    <definedName name="СтрокаИтогов">#REF!</definedName>
  </definedNames>
  <calcPr calcId="191029" iterate="1"/>
</workbook>
</file>

<file path=xl/calcChain.xml><?xml version="1.0" encoding="utf-8"?>
<calcChain xmlns="http://schemas.openxmlformats.org/spreadsheetml/2006/main">
  <c r="N52" i="9" l="1"/>
  <c r="N51" i="9" s="1"/>
  <c r="L15" i="9"/>
  <c r="L14" i="9"/>
  <c r="L33" i="9"/>
  <c r="M52" i="9"/>
  <c r="M51" i="9" s="1"/>
  <c r="L52" i="9"/>
  <c r="L51" i="9" s="1"/>
  <c r="M33" i="9" l="1"/>
  <c r="N33" i="9"/>
  <c r="M32" i="9"/>
  <c r="N32" i="9"/>
  <c r="L32" i="9"/>
  <c r="L31" i="9" s="1"/>
  <c r="M60" i="9"/>
  <c r="N60" i="9"/>
  <c r="L60" i="9"/>
  <c r="L75" i="9"/>
  <c r="M16" i="9"/>
  <c r="M44" i="9"/>
  <c r="N44" i="9"/>
  <c r="L44" i="9"/>
  <c r="M62" i="9"/>
  <c r="N62" i="9"/>
  <c r="L62" i="9"/>
  <c r="M58" i="9"/>
  <c r="N58" i="9"/>
  <c r="L58" i="9"/>
  <c r="M59" i="9"/>
  <c r="N59" i="9"/>
  <c r="L59" i="9"/>
  <c r="M61" i="9"/>
  <c r="N61" i="9"/>
  <c r="L61" i="9"/>
  <c r="M45" i="9"/>
  <c r="N45" i="9"/>
  <c r="L45" i="9"/>
  <c r="N16" i="9"/>
  <c r="L16" i="9"/>
  <c r="L13" i="9" s="1"/>
  <c r="M14" i="9"/>
  <c r="N14" i="9"/>
  <c r="M15" i="9"/>
  <c r="N15" i="9"/>
  <c r="L17" i="9"/>
  <c r="M17" i="9"/>
  <c r="N17" i="9"/>
  <c r="L39" i="9"/>
  <c r="M39" i="9"/>
  <c r="N39" i="9"/>
  <c r="M75" i="9"/>
  <c r="N75" i="9"/>
  <c r="L76" i="9"/>
  <c r="M76" i="9"/>
  <c r="N76" i="9"/>
  <c r="L77" i="9"/>
  <c r="M77" i="9"/>
  <c r="N77" i="9"/>
  <c r="M13" i="9" l="1"/>
  <c r="N31" i="9"/>
  <c r="M31" i="9"/>
  <c r="N43" i="9"/>
  <c r="N57" i="9"/>
  <c r="N56" i="9" s="1"/>
  <c r="L57" i="9"/>
  <c r="L56" i="9" s="1"/>
  <c r="M43" i="9"/>
  <c r="M57" i="9"/>
  <c r="M56" i="9" s="1"/>
  <c r="L43" i="9"/>
  <c r="L12" i="9" s="1"/>
  <c r="N73" i="9"/>
  <c r="N72" i="9" s="1"/>
  <c r="N13" i="9"/>
  <c r="N74" i="9"/>
  <c r="M73" i="9"/>
  <c r="M72" i="9" s="1"/>
  <c r="L74" i="9"/>
  <c r="L73" i="9" s="1"/>
  <c r="M74" i="9"/>
  <c r="N12" i="9" l="1"/>
  <c r="M12" i="9"/>
  <c r="L72" i="9"/>
  <c r="N55" i="9" l="1"/>
  <c r="N11" i="9"/>
  <c r="N10" i="9" s="1"/>
  <c r="L55" i="9"/>
  <c r="L11" i="9"/>
  <c r="L10" i="9" s="1"/>
  <c r="M55" i="9"/>
  <c r="M11" i="9"/>
  <c r="M10" i="9" s="1"/>
</calcChain>
</file>

<file path=xl/sharedStrings.xml><?xml version="1.0" encoding="utf-8"?>
<sst xmlns="http://schemas.openxmlformats.org/spreadsheetml/2006/main" count="513" uniqueCount="121">
  <si>
    <t>.0707</t>
  </si>
  <si>
    <t xml:space="preserve">всего          </t>
  </si>
  <si>
    <t>x</t>
  </si>
  <si>
    <t>всего</t>
  </si>
  <si>
    <t>Детальный план - график</t>
  </si>
  <si>
    <t>№ п/п</t>
  </si>
  <si>
    <t xml:space="preserve">Ожидаемый  результат  реализации мероприятия </t>
  </si>
  <si>
    <t xml:space="preserve">Срок начала реализации  </t>
  </si>
  <si>
    <t xml:space="preserve">Срок окончания реализации (дата контрольного события) </t>
  </si>
  <si>
    <t>*</t>
  </si>
  <si>
    <t>х</t>
  </si>
  <si>
    <t>Код бюджетной классификации</t>
  </si>
  <si>
    <t xml:space="preserve"> </t>
  </si>
  <si>
    <t>Подпрограмма 1 «Молодежь Курской области»</t>
  </si>
  <si>
    <t xml:space="preserve">Ответственный  исполнитель  (ФИО, должность, организация) </t>
  </si>
  <si>
    <t xml:space="preserve">Сохранение доли оздоровленных детей на стационарных базах отдыха
</t>
  </si>
  <si>
    <t>Основное мероприятие 1.1 Создание условий для вовлечения молодежи в активную общественную деятельность</t>
  </si>
  <si>
    <t xml:space="preserve">Государственная    программа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</t>
  </si>
  <si>
    <t>Основное мероприятие 1.2 Гражданско-патриотическое воспитание и допризывная подготовка молодежи. Формирование российской идентичности и толерантности в молодежной среде</t>
  </si>
  <si>
    <t>Основное мероприятие 1.3 Проведение мероприятий, направленных на вовлечение молодёжи в предпринимательскую деятельность</t>
  </si>
  <si>
    <t xml:space="preserve">Подпрограмма 3  «Оздоровление и отдых детей»           </t>
  </si>
  <si>
    <t>Основное мероприятие    3.1 Организация оздоровления и отдыха детей Курской области</t>
  </si>
  <si>
    <t>Мероприятие 3.1.1  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 организацией отдыха детей в каникулярное время</t>
  </si>
  <si>
    <t xml:space="preserve"> 1.2.1</t>
  </si>
  <si>
    <t xml:space="preserve"> 1.2.2</t>
  </si>
  <si>
    <t>Контрольное событие подпрограммы 1.1.1.1   Областной фестиваль студенческого творчества «Студенческая весна Соловьиного края» проведен</t>
  </si>
  <si>
    <t>Контрольное событие подпрограммы 1.2.2.1 Соревнования и сборы военно - патриотических клубов проведены</t>
  </si>
  <si>
    <t>Мероприятие 1.1.1 Проведение  Областного фестиваля студенческого творчества «Студенческая весна Соловьиного края»</t>
  </si>
  <si>
    <t xml:space="preserve">Мероприятие 1.2.1  Проведение   Поисковых экспедиций «Вахта памяти» </t>
  </si>
  <si>
    <t>Мероприятие 1.2.2 Проведение соревнований и сборов военно - патриотических клубов</t>
  </si>
  <si>
    <t>Подпрограмма 4 Обеспечение реализации государственной программы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</t>
  </si>
  <si>
    <t>.0113</t>
  </si>
  <si>
    <t>Своевременное принятие нормативных правовых актов и финансовое обеспечение реализации мероприятий программы</t>
  </si>
  <si>
    <t>Участие не менее 1500 человек в региональном фестивале студенческого творчества «Студенческая весна Соловьиного края» (ежегодно)</t>
  </si>
  <si>
    <t>Оздоровление не менее 12400 детей (ежегодно)</t>
  </si>
  <si>
    <t>Объем ресурсного обеспечения 
(тыс. рублей)</t>
  </si>
  <si>
    <t>Региональный проект 1.E8. Социальная активность</t>
  </si>
  <si>
    <t>Контрольное событие подпрограммы 1.2.1.1     Поисковые экспедиции «Вахта памяти» проведены</t>
  </si>
  <si>
    <t>Контрольное событие подпрограммы 3.1.1.1  Субсидии бюджетам муниципальных  образований  на софинансирование  расходных обязательств, связанных с организацией отдыха детей  в каникулярное время, предоставлены</t>
  </si>
  <si>
    <t xml:space="preserve"> Контрольное событие подпрограммы 3.1.1.2  Отчет об эффективности использования субсидий, предоставленных бюджетам муниципальных  образований  на софинансирование  расходных обязательств, связанных с организацией отдыха детей  в каникулярное время, подготовлен</t>
  </si>
  <si>
    <t>Контрольное событие подпрограммы 3.1.2.1 Реестр организаций отдыха детей и их оздоровления Курской области сформирован</t>
  </si>
  <si>
    <t xml:space="preserve"> Контрольное событие подпрограммы 4.1.1.1  Доля достигнутых целевых показателей (индикаторов) государственной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к общему количеству целевых показателей (индикаторов) соответствует 100%</t>
  </si>
  <si>
    <t>Мероприятие 1.1.3 Проведение мероприятий, направленных на  государственную поддержку талантливой молодежи</t>
  </si>
  <si>
    <t>Контрольное событие подпрограммы 1.1.3.1     Денежные средства лауреатам премии Губернатора Курской области в области науки  и инновации для молодых ученых и специалистов перечислены</t>
  </si>
  <si>
    <t>Контрольное событие подпрограммы 1.1.3.2  Денежные средства лауреатам премии Губернатора Курской области для молодых специалистов перечислены</t>
  </si>
  <si>
    <t>Контрольное событие подпрограммы 1.1.3.3       Денежные средства лауреатам премии Губернатора Курской области для поддержки талантливой молодежи перечислены</t>
  </si>
  <si>
    <t>Контрольное событие подпрограммы 1.1.3.4       Мероприятия, направленные на  государственную поддержку талантливой молодежи, проведены</t>
  </si>
  <si>
    <t xml:space="preserve">Мероприятие 1.E8.1 Проведение Закрытого  конкурса проектов (программ) молодежных и  детских общественных объединений для осуществления мер государственной поддержки </t>
  </si>
  <si>
    <t>Контрольное событие подпрограммы 1.E8.1.1 Закрытый  конкурс проектов (программ) молодежных и  детских общественных объединений для осуществления мер государственной поддержки проведен</t>
  </si>
  <si>
    <t>Мероприятие 1.E8.2 Проведение мероприятий, направленных на 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</si>
  <si>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Контрольное событие подпрограммы 1.3.1.1       Мероприятия, направленные на вовлечение молодежи в предпринимательскую деятельность, проведены</t>
  </si>
  <si>
    <t>1.4.1</t>
  </si>
  <si>
    <t>1.4.2</t>
  </si>
  <si>
    <t>Наименование подпрограммы, структурного элемента подпрограммы, контрольного события программы</t>
  </si>
  <si>
    <t xml:space="preserve">Статус </t>
  </si>
  <si>
    <t>2023 г.</t>
  </si>
  <si>
    <t>Определение не менее 10 победителей закрытого  конкурса проектов (программ) молодежных и  детских общественных объединений для осуществления мер государственной поддержки (ежегодно)</t>
  </si>
  <si>
    <t>Мероприятие 3.1.2 Организация оздоровления и отдыха детей в оздоровительных организациях, расположенных на территории Курской области и за ее пределами</t>
  </si>
  <si>
    <t>Мероприятие 3.1.3 Проведение мероприятий и участие в мероприятиях  по вопросам организации оздоровления и отдыха детей</t>
  </si>
  <si>
    <t>2024 г.</t>
  </si>
  <si>
    <t>Проведение информационной и рекламной кампании с охватом не менее 37 7000 человек в год (ежегодно)</t>
  </si>
  <si>
    <t xml:space="preserve">Мероприятие 1.1.2 Проведение Международного лагеря  молодежного актива «Славянское содружество» </t>
  </si>
  <si>
    <t>Контрольное событие подпрограммы 1.1.2.1     Международный лагерь  молодежного актива «Славянское содружество» проведен</t>
  </si>
  <si>
    <t>2.1.</t>
  </si>
  <si>
    <t xml:space="preserve"> 2.1.1</t>
  </si>
  <si>
    <t>2.1.2.</t>
  </si>
  <si>
    <t>2.1.3.</t>
  </si>
  <si>
    <t>3.1.</t>
  </si>
  <si>
    <t>3.1.1.</t>
  </si>
  <si>
    <t>1.5.1</t>
  </si>
  <si>
    <t>Региональный проект 1.EГ. Развитие системы поддержки молодежи («Молодежь России»)</t>
  </si>
  <si>
    <t xml:space="preserve">Участие в Форуме моодых деятелей культуры и искусств «Таврида»приняла участие делегация Курской области в количестве не менее 32 человек (ежегодно) </t>
  </si>
  <si>
    <t>Контрольное событие подпрограммы 1.EГ.1.1 В Форуме молодых деятелей культуры и искусств «Таврида» делегация Курской области участие приняла</t>
  </si>
  <si>
    <t xml:space="preserve">Мероприятие 1.EГ.1 Участие делегации Курской области в  Форуме молодых деятелей культуры и искусств «Таврида» </t>
  </si>
  <si>
    <t>1.1.1</t>
  </si>
  <si>
    <t xml:space="preserve">Контрольное событие подпрограммы 1.E8.2.1 Мероприятия, направленные на создание условий для развития наставничества, поддержку общественных инициатив и проектов, в том числе в сфере добровольчества (волонтерства), проведены      </t>
  </si>
  <si>
    <t xml:space="preserve"> Контрольное событие подпрограммы 3.1.3.1 Мониторинг об итогах оздоровления и отдыха детей  Курской области в текущем году в Министерство просвещения РФ предоставлен</t>
  </si>
  <si>
    <t>реализации государственной программы 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
на текущий финансовый  2023 год и плановый период 2024 и 2025 годов</t>
  </si>
  <si>
    <t>2025 г.</t>
  </si>
  <si>
    <t>01.01.2023, 01.01.2024, 01.01.2025</t>
  </si>
  <si>
    <t>31.12.2023, 31.12.2024, 31.12.2025</t>
  </si>
  <si>
    <t>Министерство внутренней и молодежной политики Курской области, министр Е.В. Лобов</t>
  </si>
  <si>
    <t>124 01 10020</t>
  </si>
  <si>
    <t>121 01 11920</t>
  </si>
  <si>
    <t>121 02 10010</t>
  </si>
  <si>
    <t>121 02 11920</t>
  </si>
  <si>
    <t xml:space="preserve">всего    </t>
  </si>
  <si>
    <t>Увеличение удельного веса численности молодых людей в возрасте от 14 до 35 лет, вовлеченных в реализуемые органами исполнительной власти проекты и программы в сфере поддержки талантливой молодежи, в общем количестве молодежи Курской области в возрасте от 14 до 35 лет   до 27% в 2023 году, до 28%  в 2024 году и 2025 году; увеличение удельного веса численности молодых людей в возрасте от 14 до 35 лет, участвующих в  проектах и программах по работе с молодежью, оказавшейся в трудной жизненной ситуации, в общем количестве молодежи Курской области в возрасте от 14 до 35 лет до 22,3% в 2023 году, до 22,4% в 2024 году и в 2025 году</t>
  </si>
  <si>
    <t>Участие не менее 300 человек в международном лагере молодежного  актива «Славянское содружество» (ежегодно)</t>
  </si>
  <si>
    <t>30.04.2023, 30.04.2024, 30.04.2025</t>
  </si>
  <si>
    <t>30.09.2023, 30.09.2024, 30.09.2025</t>
  </si>
  <si>
    <t>Мероприятие 4.1.1 Материально-техническое обеспечение деятельности Министерства внутренней и молодежной политики Курской области</t>
  </si>
  <si>
    <t>123 01 11940</t>
  </si>
  <si>
    <t>123 01 10010</t>
  </si>
  <si>
    <t>31.01.2024, 31.01.2025</t>
  </si>
  <si>
    <t>30.11.2023, 30.11.2024, 30.11.2025</t>
  </si>
  <si>
    <t>.0709</t>
  </si>
  <si>
    <t>121 EГ 11920</t>
  </si>
  <si>
    <t>123 01 13540</t>
  </si>
  <si>
    <t>121 E8 11920</t>
  </si>
  <si>
    <t>Увеличение общей численности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до 0,122032 млн. человек к 2025 году; увеличение удельного веса численности молодых людей в возрасте от 14 до 35  лет, принимающих участие в добровольческой деятельности, в общей численности молодежи Курской области в возрасте от 14 до 35  лет до 30%  к 2025 году</t>
  </si>
  <si>
    <t>121 03 11920</t>
  </si>
  <si>
    <t>Увеличение количества физических лиц в возрасте до 35 лет (включительно), вовлеченных в реализацию мероприятий 
 до 0,487 тысяч единиц в 2023 году, до 0,500 ысяч единиц в 2024 году и 2025 году</t>
  </si>
  <si>
    <t>1.4.</t>
  </si>
  <si>
    <t>1.3.</t>
  </si>
  <si>
    <t>М ероприятие 1.3.1  Проведение мероприятий, направленных на вовлечение молодёжи в предпринимательскую деятельность</t>
  </si>
  <si>
    <t>1.3.1</t>
  </si>
  <si>
    <t>1.2.</t>
  </si>
  <si>
    <t>Увеличение удельного веса численности молодых людей в возрасте от 14 до 35  лет, участвующих в деятельности патриотических объединений, клубов, центров, в общем количестве молодежи Курской области в возрасте от 14 до 35 лет   до 12,3% в 2023 году, до 12,4%  в 2024 году и в 2025 году</t>
  </si>
  <si>
    <t>Проведение Поисковых экспедиций «Вахта памяти» неменее чем в 7 районах Курской области (ежегодно)</t>
  </si>
  <si>
    <t>121 01 10010</t>
  </si>
  <si>
    <t xml:space="preserve"> 1.1.</t>
  </si>
  <si>
    <t>1.5.</t>
  </si>
  <si>
    <t xml:space="preserve"> 1.1.3</t>
  </si>
  <si>
    <t xml:space="preserve"> 1.1.2</t>
  </si>
  <si>
    <t>Увеличение количества физических лиц в возрасте до 35 лет (включительно), вовлеченных в реализацию мероприятий до 0,487 тысяч единиц в 2023 году, до 0,500 ысяч единиц в 2024 году и 2025 году</t>
  </si>
  <si>
    <t>Оздоровление не менее 8 000  детей (ежегодно)</t>
  </si>
  <si>
    <t>Оздоровление не менее 24 000  детей (ежегодно)</t>
  </si>
  <si>
    <t>31.03.2023, 31.03.2024, 31.03.2025</t>
  </si>
  <si>
    <t>Основное мероприятие 4.1  Руководство и управление в сфере установленных функций органов государcnвенной власти субъектов Российской Федерации</t>
  </si>
  <si>
    <t>Утвержден приказом 
Министерства внутренней и молодежной политики 
Курской области
от  «10» мая  2023 года № 136-р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</si>
</sst>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0.000"/>
    <numFmt numFmtId="166" formatCode="#,##0.000"/>
  </numFmts>
  <fonts count="31" x14ac:knownFonts="1"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Arial Cyr"/>
      <family val="2"/>
      <charset val="204"/>
    </font>
    <font>
      <sz val="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28" fillId="0" borderId="0"/>
    <xf numFmtId="164" fontId="30" fillId="0" borderId="0">
      <alignment vertical="top" wrapText="1"/>
    </xf>
    <xf numFmtId="164" fontId="30" fillId="0" borderId="0">
      <alignment vertical="top" wrapText="1"/>
    </xf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8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4" fillId="0" borderId="0" xfId="0" applyFont="1"/>
    <xf numFmtId="0" fontId="20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6" fillId="0" borderId="0" xfId="0" applyFont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6" fontId="29" fillId="0" borderId="10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top" wrapText="1"/>
    </xf>
    <xf numFmtId="166" fontId="27" fillId="0" borderId="10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66" fontId="27" fillId="0" borderId="10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11" fontId="27" fillId="0" borderId="10" xfId="0" applyNumberFormat="1" applyFont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wrapText="1"/>
    </xf>
    <xf numFmtId="1" fontId="29" fillId="0" borderId="10" xfId="0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justify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" fontId="19" fillId="0" borderId="10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justify" vertical="top" wrapText="1"/>
    </xf>
    <xf numFmtId="0" fontId="19" fillId="0" borderId="12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 4" xfId="20" xr:uid="{00000000-0005-0000-0000-000014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6"/>
  <sheetViews>
    <sheetView tabSelected="1" showWhiteSpace="0" view="pageBreakPreview" topLeftCell="A66" zoomScale="80" zoomScaleNormal="120" zoomScaleSheetLayoutView="80" zoomScalePageLayoutView="85" workbookViewId="0">
      <selection activeCell="V71" sqref="V71"/>
    </sheetView>
  </sheetViews>
  <sheetFormatPr defaultRowHeight="12.75" x14ac:dyDescent="0.2"/>
  <cols>
    <col min="1" max="1" width="4.7109375" style="1" customWidth="1"/>
    <col min="2" max="2" width="35.5703125" style="2" customWidth="1"/>
    <col min="3" max="3" width="7" style="1" bestFit="1" customWidth="1"/>
    <col min="4" max="4" width="19" style="3" customWidth="1"/>
    <col min="5" max="5" width="44" style="4" customWidth="1"/>
    <col min="6" max="6" width="9.85546875" style="2" customWidth="1"/>
    <col min="7" max="7" width="10.42578125" style="2" customWidth="1"/>
    <col min="8" max="8" width="5.42578125" style="2" bestFit="1" customWidth="1"/>
    <col min="9" max="9" width="7" style="2" customWidth="1"/>
    <col min="10" max="10" width="12.85546875" style="5" customWidth="1"/>
    <col min="11" max="11" width="5" style="5" customWidth="1"/>
    <col min="12" max="12" width="13.7109375" style="5" customWidth="1"/>
    <col min="13" max="13" width="11.7109375" style="2" customWidth="1"/>
    <col min="14" max="14" width="14.85546875" style="2" customWidth="1"/>
    <col min="15" max="15" width="10.5703125" bestFit="1" customWidth="1"/>
    <col min="16" max="16" width="11" customWidth="1"/>
    <col min="17" max="17" width="12.28515625" customWidth="1"/>
    <col min="18" max="18" width="14.5703125" customWidth="1"/>
    <col min="19" max="19" width="11.85546875" customWidth="1"/>
    <col min="20" max="20" width="13.140625" customWidth="1"/>
    <col min="21" max="21" width="12.7109375" customWidth="1"/>
  </cols>
  <sheetData>
    <row r="1" spans="1:22" ht="1.5" customHeight="1" x14ac:dyDescent="0.2"/>
    <row r="2" spans="1:22" ht="103.5" customHeight="1" x14ac:dyDescent="0.2">
      <c r="A2" s="11"/>
      <c r="B2" s="11"/>
      <c r="C2" s="11"/>
      <c r="D2" s="11"/>
      <c r="E2" s="11"/>
      <c r="F2" s="11"/>
      <c r="G2" s="11"/>
      <c r="H2" s="57" t="s">
        <v>120</v>
      </c>
      <c r="I2" s="57"/>
      <c r="J2" s="57"/>
      <c r="K2" s="57"/>
      <c r="L2" s="57"/>
      <c r="M2" s="57"/>
      <c r="N2" s="57"/>
    </row>
    <row r="3" spans="1:22" ht="17.25" customHeight="1" x14ac:dyDescent="0.2">
      <c r="A3" s="60" t="s">
        <v>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2" ht="57" customHeight="1" x14ac:dyDescent="0.2">
      <c r="A4" s="61" t="s">
        <v>77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22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22" s="6" customFormat="1" ht="18.75" customHeight="1" x14ac:dyDescent="0.15">
      <c r="A6" s="58" t="s">
        <v>5</v>
      </c>
      <c r="B6" s="58" t="s">
        <v>53</v>
      </c>
      <c r="C6" s="58" t="s">
        <v>54</v>
      </c>
      <c r="D6" s="58" t="s">
        <v>14</v>
      </c>
      <c r="E6" s="58" t="s">
        <v>6</v>
      </c>
      <c r="F6" s="58" t="s">
        <v>7</v>
      </c>
      <c r="G6" s="58" t="s">
        <v>8</v>
      </c>
      <c r="H6" s="58" t="s">
        <v>11</v>
      </c>
      <c r="I6" s="58"/>
      <c r="J6" s="58"/>
      <c r="K6" s="58"/>
      <c r="L6" s="58" t="s">
        <v>35</v>
      </c>
      <c r="M6" s="58"/>
      <c r="N6" s="58"/>
    </row>
    <row r="7" spans="1:22" s="6" customFormat="1" ht="22.5" customHeight="1" x14ac:dyDescent="0.1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22" s="6" customFormat="1" ht="32.25" customHeight="1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12" t="s">
        <v>55</v>
      </c>
      <c r="M8" s="12" t="s">
        <v>59</v>
      </c>
      <c r="N8" s="12" t="s">
        <v>78</v>
      </c>
    </row>
    <row r="9" spans="1:22" s="7" customFormat="1" ht="12" x14ac:dyDescent="0.2">
      <c r="A9" s="13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58">
        <v>8</v>
      </c>
      <c r="I9" s="58"/>
      <c r="J9" s="58"/>
      <c r="K9" s="58"/>
      <c r="L9" s="13">
        <v>9</v>
      </c>
      <c r="M9" s="12">
        <v>10</v>
      </c>
      <c r="N9" s="12">
        <v>11</v>
      </c>
    </row>
    <row r="10" spans="1:22" ht="15" customHeight="1" x14ac:dyDescent="0.2">
      <c r="A10" s="47"/>
      <c r="B10" s="47" t="s">
        <v>17</v>
      </c>
      <c r="C10" s="47"/>
      <c r="D10" s="48" t="s">
        <v>81</v>
      </c>
      <c r="E10" s="48" t="s">
        <v>2</v>
      </c>
      <c r="F10" s="15">
        <v>2023</v>
      </c>
      <c r="G10" s="15">
        <v>2025</v>
      </c>
      <c r="H10" s="15" t="s">
        <v>86</v>
      </c>
      <c r="I10" s="15" t="s">
        <v>2</v>
      </c>
      <c r="J10" s="15" t="s">
        <v>2</v>
      </c>
      <c r="K10" s="15" t="s">
        <v>2</v>
      </c>
      <c r="L10" s="16">
        <f>L11</f>
        <v>627579.21199999994</v>
      </c>
      <c r="M10" s="16">
        <f t="shared" ref="M10:N10" si="0">M11</f>
        <v>628116.3459999999</v>
      </c>
      <c r="N10" s="16">
        <f t="shared" si="0"/>
        <v>628116.3459999999</v>
      </c>
      <c r="P10" s="8"/>
      <c r="Q10" s="8"/>
      <c r="T10" s="8"/>
      <c r="U10" s="8"/>
    </row>
    <row r="11" spans="1:22" ht="38.25" customHeight="1" x14ac:dyDescent="0.2">
      <c r="A11" s="47"/>
      <c r="B11" s="47"/>
      <c r="C11" s="47"/>
      <c r="D11" s="50"/>
      <c r="E11" s="50"/>
      <c r="F11" s="15" t="s">
        <v>2</v>
      </c>
      <c r="G11" s="15" t="s">
        <v>2</v>
      </c>
      <c r="H11" s="15" t="s">
        <v>3</v>
      </c>
      <c r="I11" s="18" t="s">
        <v>10</v>
      </c>
      <c r="J11" s="18" t="s">
        <v>10</v>
      </c>
      <c r="K11" s="18" t="s">
        <v>10</v>
      </c>
      <c r="L11" s="16">
        <f>L12+L56+L73</f>
        <v>627579.21199999994</v>
      </c>
      <c r="M11" s="16">
        <f>M12+M56+M73</f>
        <v>628116.3459999999</v>
      </c>
      <c r="N11" s="16">
        <f>N12+N56+N73</f>
        <v>628116.3459999999</v>
      </c>
    </row>
    <row r="12" spans="1:22" ht="53.25" customHeight="1" x14ac:dyDescent="0.2">
      <c r="A12" s="17">
        <v>1</v>
      </c>
      <c r="B12" s="17" t="s">
        <v>13</v>
      </c>
      <c r="C12" s="17"/>
      <c r="D12" s="17" t="s">
        <v>81</v>
      </c>
      <c r="E12" s="17" t="s">
        <v>2</v>
      </c>
      <c r="F12" s="15">
        <v>2023</v>
      </c>
      <c r="G12" s="15">
        <v>2025</v>
      </c>
      <c r="H12" s="15" t="s">
        <v>3</v>
      </c>
      <c r="I12" s="18" t="s">
        <v>10</v>
      </c>
      <c r="J12" s="18" t="s">
        <v>10</v>
      </c>
      <c r="K12" s="18" t="s">
        <v>10</v>
      </c>
      <c r="L12" s="16">
        <f>L13+L31+L39+L43+L51</f>
        <v>127571.315</v>
      </c>
      <c r="M12" s="16">
        <f t="shared" ref="M12" si="1">M13+M31+M39+M43+M51</f>
        <v>128108.44899999999</v>
      </c>
      <c r="N12" s="16">
        <f>N13+N31+N39+N43+N51</f>
        <v>128108.44899999999</v>
      </c>
      <c r="S12" s="8"/>
      <c r="T12" s="8"/>
    </row>
    <row r="13" spans="1:22" ht="24" customHeight="1" x14ac:dyDescent="0.2">
      <c r="A13" s="54" t="s">
        <v>111</v>
      </c>
      <c r="B13" s="46" t="s">
        <v>16</v>
      </c>
      <c r="C13" s="47"/>
      <c r="D13" s="46" t="s">
        <v>81</v>
      </c>
      <c r="E13" s="59" t="s">
        <v>87</v>
      </c>
      <c r="F13" s="43" t="s">
        <v>79</v>
      </c>
      <c r="G13" s="43" t="s">
        <v>80</v>
      </c>
      <c r="H13" s="15" t="s">
        <v>3</v>
      </c>
      <c r="I13" s="18" t="s">
        <v>10</v>
      </c>
      <c r="J13" s="18" t="s">
        <v>10</v>
      </c>
      <c r="K13" s="18" t="s">
        <v>10</v>
      </c>
      <c r="L13" s="16">
        <f>L14+L15+L16+L17</f>
        <v>72550.203999999998</v>
      </c>
      <c r="M13" s="16">
        <f t="shared" ref="M13:N13" si="2">M14+M15+M16+M17</f>
        <v>73087.338000000003</v>
      </c>
      <c r="N13" s="16">
        <f t="shared" si="2"/>
        <v>73087.338000000003</v>
      </c>
    </row>
    <row r="14" spans="1:22" ht="30" customHeight="1" x14ac:dyDescent="0.2">
      <c r="A14" s="54"/>
      <c r="B14" s="46"/>
      <c r="C14" s="47"/>
      <c r="D14" s="47"/>
      <c r="E14" s="59"/>
      <c r="F14" s="63"/>
      <c r="G14" s="63"/>
      <c r="H14" s="12">
        <v>813</v>
      </c>
      <c r="I14" s="12" t="s">
        <v>0</v>
      </c>
      <c r="J14" s="12" t="s">
        <v>83</v>
      </c>
      <c r="K14" s="12">
        <v>200</v>
      </c>
      <c r="L14" s="21">
        <f>L25+L21+L19</f>
        <v>8954.7530000000006</v>
      </c>
      <c r="M14" s="21">
        <f>SUM(M19,M21,M25)</f>
        <v>8954.7530000000006</v>
      </c>
      <c r="N14" s="21">
        <f>SUM(N19,N21,N25)</f>
        <v>8954.7530000000006</v>
      </c>
      <c r="O14" s="9"/>
      <c r="V14" s="9"/>
    </row>
    <row r="15" spans="1:22" ht="29.25" customHeight="1" x14ac:dyDescent="0.2">
      <c r="A15" s="54"/>
      <c r="B15" s="46"/>
      <c r="C15" s="47"/>
      <c r="D15" s="47"/>
      <c r="E15" s="59"/>
      <c r="F15" s="63"/>
      <c r="G15" s="63"/>
      <c r="H15" s="12">
        <v>813</v>
      </c>
      <c r="I15" s="12" t="s">
        <v>0</v>
      </c>
      <c r="J15" s="12" t="s">
        <v>83</v>
      </c>
      <c r="K15" s="12">
        <v>300</v>
      </c>
      <c r="L15" s="21">
        <f>SUM(L24)</f>
        <v>800</v>
      </c>
      <c r="M15" s="21">
        <f>SUM(M24)</f>
        <v>800</v>
      </c>
      <c r="N15" s="21">
        <f>SUM(N24)</f>
        <v>800</v>
      </c>
    </row>
    <row r="16" spans="1:22" ht="27" customHeight="1" x14ac:dyDescent="0.2">
      <c r="A16" s="54"/>
      <c r="B16" s="46"/>
      <c r="C16" s="47"/>
      <c r="D16" s="47"/>
      <c r="E16" s="59"/>
      <c r="F16" s="63"/>
      <c r="G16" s="63"/>
      <c r="H16" s="12">
        <v>813</v>
      </c>
      <c r="I16" s="12" t="s">
        <v>0</v>
      </c>
      <c r="J16" s="12">
        <v>1210110010</v>
      </c>
      <c r="K16" s="12">
        <v>600</v>
      </c>
      <c r="L16" s="21">
        <f>L26</f>
        <v>61675.701000000001</v>
      </c>
      <c r="M16" s="21">
        <f>M26</f>
        <v>62212.834999999999</v>
      </c>
      <c r="N16" s="21">
        <f t="shared" ref="N16" si="3">N26</f>
        <v>62212.834999999999</v>
      </c>
      <c r="O16" s="10"/>
    </row>
    <row r="17" spans="1:16" ht="30" customHeight="1" x14ac:dyDescent="0.2">
      <c r="A17" s="54"/>
      <c r="B17" s="46"/>
      <c r="C17" s="47"/>
      <c r="D17" s="47"/>
      <c r="E17" s="59"/>
      <c r="F17" s="44"/>
      <c r="G17" s="44"/>
      <c r="H17" s="12">
        <v>813</v>
      </c>
      <c r="I17" s="12" t="s">
        <v>0</v>
      </c>
      <c r="J17" s="12" t="s">
        <v>83</v>
      </c>
      <c r="K17" s="12">
        <v>600</v>
      </c>
      <c r="L17" s="21">
        <f>L18+L23</f>
        <v>1119.75</v>
      </c>
      <c r="M17" s="21">
        <f>M18+M23</f>
        <v>1119.75</v>
      </c>
      <c r="N17" s="21">
        <f>N18+N23</f>
        <v>1119.75</v>
      </c>
    </row>
    <row r="18" spans="1:16" ht="26.25" customHeight="1" x14ac:dyDescent="0.2">
      <c r="A18" s="36" t="s">
        <v>74</v>
      </c>
      <c r="B18" s="46" t="s">
        <v>27</v>
      </c>
      <c r="C18" s="46"/>
      <c r="D18" s="46" t="s">
        <v>81</v>
      </c>
      <c r="E18" s="59" t="s">
        <v>33</v>
      </c>
      <c r="F18" s="58" t="s">
        <v>79</v>
      </c>
      <c r="G18" s="58" t="s">
        <v>80</v>
      </c>
      <c r="H18" s="12">
        <v>813</v>
      </c>
      <c r="I18" s="12" t="s">
        <v>0</v>
      </c>
      <c r="J18" s="12" t="s">
        <v>83</v>
      </c>
      <c r="K18" s="12">
        <v>600</v>
      </c>
      <c r="L18" s="21">
        <v>500</v>
      </c>
      <c r="M18" s="21">
        <v>500</v>
      </c>
      <c r="N18" s="21">
        <v>500</v>
      </c>
    </row>
    <row r="19" spans="1:16" ht="30.75" customHeight="1" x14ac:dyDescent="0.2">
      <c r="A19" s="36"/>
      <c r="B19" s="46"/>
      <c r="C19" s="46"/>
      <c r="D19" s="46"/>
      <c r="E19" s="59"/>
      <c r="F19" s="58"/>
      <c r="G19" s="58"/>
      <c r="H19" s="12">
        <v>813</v>
      </c>
      <c r="I19" s="12" t="s">
        <v>0</v>
      </c>
      <c r="J19" s="12" t="s">
        <v>83</v>
      </c>
      <c r="K19" s="12">
        <v>200</v>
      </c>
      <c r="L19" s="21">
        <v>200</v>
      </c>
      <c r="M19" s="21">
        <v>200</v>
      </c>
      <c r="N19" s="21">
        <v>200</v>
      </c>
    </row>
    <row r="20" spans="1:16" ht="60" customHeight="1" x14ac:dyDescent="0.2">
      <c r="A20" s="19"/>
      <c r="B20" s="19" t="s">
        <v>25</v>
      </c>
      <c r="C20" s="19" t="s">
        <v>9</v>
      </c>
      <c r="D20" s="19" t="s">
        <v>81</v>
      </c>
      <c r="E20" s="24" t="s">
        <v>10</v>
      </c>
      <c r="F20" s="13" t="s">
        <v>10</v>
      </c>
      <c r="G20" s="12" t="s">
        <v>89</v>
      </c>
      <c r="H20" s="13" t="s">
        <v>10</v>
      </c>
      <c r="I20" s="13" t="s">
        <v>10</v>
      </c>
      <c r="J20" s="13" t="s">
        <v>10</v>
      </c>
      <c r="K20" s="13" t="s">
        <v>10</v>
      </c>
      <c r="L20" s="25" t="s">
        <v>10</v>
      </c>
      <c r="M20" s="25" t="s">
        <v>10</v>
      </c>
      <c r="N20" s="25" t="s">
        <v>10</v>
      </c>
    </row>
    <row r="21" spans="1:16" ht="60.75" customHeight="1" x14ac:dyDescent="0.2">
      <c r="A21" s="26" t="s">
        <v>114</v>
      </c>
      <c r="B21" s="19" t="s">
        <v>61</v>
      </c>
      <c r="C21" s="14"/>
      <c r="D21" s="19" t="s">
        <v>81</v>
      </c>
      <c r="E21" s="20" t="s">
        <v>88</v>
      </c>
      <c r="F21" s="12" t="s">
        <v>79</v>
      </c>
      <c r="G21" s="12" t="s">
        <v>80</v>
      </c>
      <c r="H21" s="12">
        <v>813</v>
      </c>
      <c r="I21" s="12" t="s">
        <v>0</v>
      </c>
      <c r="J21" s="12" t="s">
        <v>83</v>
      </c>
      <c r="K21" s="12">
        <v>200</v>
      </c>
      <c r="L21" s="21">
        <v>5800</v>
      </c>
      <c r="M21" s="21">
        <v>5000</v>
      </c>
      <c r="N21" s="21">
        <v>5000</v>
      </c>
    </row>
    <row r="22" spans="1:16" ht="57.75" customHeight="1" x14ac:dyDescent="0.2">
      <c r="A22" s="19"/>
      <c r="B22" s="19" t="s">
        <v>62</v>
      </c>
      <c r="C22" s="19" t="s">
        <v>9</v>
      </c>
      <c r="D22" s="19" t="s">
        <v>81</v>
      </c>
      <c r="E22" s="24" t="s">
        <v>10</v>
      </c>
      <c r="F22" s="13" t="s">
        <v>10</v>
      </c>
      <c r="G22" s="12" t="s">
        <v>90</v>
      </c>
      <c r="H22" s="13" t="s">
        <v>10</v>
      </c>
      <c r="I22" s="13" t="s">
        <v>10</v>
      </c>
      <c r="J22" s="13" t="s">
        <v>10</v>
      </c>
      <c r="K22" s="13" t="s">
        <v>10</v>
      </c>
      <c r="L22" s="25" t="s">
        <v>10</v>
      </c>
      <c r="M22" s="25" t="s">
        <v>10</v>
      </c>
      <c r="N22" s="25" t="s">
        <v>10</v>
      </c>
    </row>
    <row r="23" spans="1:16" ht="34.5" customHeight="1" x14ac:dyDescent="0.2">
      <c r="A23" s="53" t="s">
        <v>113</v>
      </c>
      <c r="B23" s="46" t="s">
        <v>42</v>
      </c>
      <c r="C23" s="47"/>
      <c r="D23" s="46" t="s">
        <v>81</v>
      </c>
      <c r="E23" s="59" t="s">
        <v>87</v>
      </c>
      <c r="F23" s="58" t="s">
        <v>79</v>
      </c>
      <c r="G23" s="58" t="s">
        <v>80</v>
      </c>
      <c r="H23" s="12">
        <v>813</v>
      </c>
      <c r="I23" s="12" t="s">
        <v>0</v>
      </c>
      <c r="J23" s="12" t="s">
        <v>83</v>
      </c>
      <c r="K23" s="12">
        <v>600</v>
      </c>
      <c r="L23" s="21">
        <v>619.75</v>
      </c>
      <c r="M23" s="21">
        <v>619.75</v>
      </c>
      <c r="N23" s="21">
        <v>619.75</v>
      </c>
      <c r="O23" s="10"/>
      <c r="P23" s="9"/>
    </row>
    <row r="24" spans="1:16" ht="33.75" customHeight="1" x14ac:dyDescent="0.2">
      <c r="A24" s="53"/>
      <c r="B24" s="46"/>
      <c r="C24" s="47"/>
      <c r="D24" s="46"/>
      <c r="E24" s="59"/>
      <c r="F24" s="58"/>
      <c r="G24" s="58"/>
      <c r="H24" s="12">
        <v>813</v>
      </c>
      <c r="I24" s="12" t="s">
        <v>0</v>
      </c>
      <c r="J24" s="12" t="s">
        <v>83</v>
      </c>
      <c r="K24" s="12">
        <v>300</v>
      </c>
      <c r="L24" s="21">
        <v>800</v>
      </c>
      <c r="M24" s="21">
        <v>800</v>
      </c>
      <c r="N24" s="21">
        <v>800</v>
      </c>
    </row>
    <row r="25" spans="1:16" ht="33.75" customHeight="1" x14ac:dyDescent="0.2">
      <c r="A25" s="53"/>
      <c r="B25" s="46"/>
      <c r="C25" s="47"/>
      <c r="D25" s="46"/>
      <c r="E25" s="59"/>
      <c r="F25" s="58"/>
      <c r="G25" s="58"/>
      <c r="H25" s="12">
        <v>813</v>
      </c>
      <c r="I25" s="12" t="s">
        <v>0</v>
      </c>
      <c r="J25" s="12" t="s">
        <v>83</v>
      </c>
      <c r="K25" s="12">
        <v>200</v>
      </c>
      <c r="L25" s="21">
        <v>2954.7530000000002</v>
      </c>
      <c r="M25" s="21">
        <v>3754.7530000000002</v>
      </c>
      <c r="N25" s="21">
        <v>3754.7530000000002</v>
      </c>
      <c r="O25" s="10"/>
      <c r="P25" s="9"/>
    </row>
    <row r="26" spans="1:16" ht="33.75" customHeight="1" x14ac:dyDescent="0.2">
      <c r="A26" s="53"/>
      <c r="B26" s="46"/>
      <c r="C26" s="47"/>
      <c r="D26" s="46"/>
      <c r="E26" s="59"/>
      <c r="F26" s="58"/>
      <c r="G26" s="58"/>
      <c r="H26" s="12">
        <v>813</v>
      </c>
      <c r="I26" s="12" t="s">
        <v>0</v>
      </c>
      <c r="J26" s="12" t="s">
        <v>110</v>
      </c>
      <c r="K26" s="12">
        <v>600</v>
      </c>
      <c r="L26" s="21">
        <v>61675.701000000001</v>
      </c>
      <c r="M26" s="21">
        <v>62212.834999999999</v>
      </c>
      <c r="N26" s="21">
        <v>62212.834999999999</v>
      </c>
      <c r="P26" s="9"/>
    </row>
    <row r="27" spans="1:16" ht="59.25" customHeight="1" x14ac:dyDescent="0.2">
      <c r="A27" s="19"/>
      <c r="B27" s="19" t="s">
        <v>43</v>
      </c>
      <c r="C27" s="19" t="s">
        <v>9</v>
      </c>
      <c r="D27" s="19" t="s">
        <v>81</v>
      </c>
      <c r="E27" s="24" t="s">
        <v>10</v>
      </c>
      <c r="F27" s="13" t="s">
        <v>10</v>
      </c>
      <c r="G27" s="12" t="s">
        <v>80</v>
      </c>
      <c r="H27" s="13" t="s">
        <v>10</v>
      </c>
      <c r="I27" s="13" t="s">
        <v>10</v>
      </c>
      <c r="J27" s="13" t="s">
        <v>10</v>
      </c>
      <c r="K27" s="13" t="s">
        <v>10</v>
      </c>
      <c r="L27" s="25" t="s">
        <v>10</v>
      </c>
      <c r="M27" s="25" t="s">
        <v>10</v>
      </c>
      <c r="N27" s="25" t="s">
        <v>10</v>
      </c>
    </row>
    <row r="28" spans="1:16" ht="58.5" customHeight="1" x14ac:dyDescent="0.2">
      <c r="A28" s="19"/>
      <c r="B28" s="19" t="s">
        <v>44</v>
      </c>
      <c r="C28" s="19" t="s">
        <v>9</v>
      </c>
      <c r="D28" s="19" t="s">
        <v>81</v>
      </c>
      <c r="E28" s="24" t="s">
        <v>10</v>
      </c>
      <c r="F28" s="13" t="s">
        <v>10</v>
      </c>
      <c r="G28" s="12" t="s">
        <v>80</v>
      </c>
      <c r="H28" s="13" t="s">
        <v>10</v>
      </c>
      <c r="I28" s="13" t="s">
        <v>10</v>
      </c>
      <c r="J28" s="13" t="s">
        <v>10</v>
      </c>
      <c r="K28" s="13" t="s">
        <v>10</v>
      </c>
      <c r="L28" s="25" t="s">
        <v>10</v>
      </c>
      <c r="M28" s="25" t="s">
        <v>10</v>
      </c>
      <c r="N28" s="25" t="s">
        <v>10</v>
      </c>
    </row>
    <row r="29" spans="1:16" ht="56.25" customHeight="1" x14ac:dyDescent="0.2">
      <c r="A29" s="19"/>
      <c r="B29" s="19" t="s">
        <v>45</v>
      </c>
      <c r="C29" s="19" t="s">
        <v>9</v>
      </c>
      <c r="D29" s="19" t="s">
        <v>81</v>
      </c>
      <c r="E29" s="24" t="s">
        <v>10</v>
      </c>
      <c r="F29" s="13" t="s">
        <v>10</v>
      </c>
      <c r="G29" s="12" t="s">
        <v>80</v>
      </c>
      <c r="H29" s="13" t="s">
        <v>10</v>
      </c>
      <c r="I29" s="13" t="s">
        <v>10</v>
      </c>
      <c r="J29" s="13" t="s">
        <v>10</v>
      </c>
      <c r="K29" s="13" t="s">
        <v>10</v>
      </c>
      <c r="L29" s="25" t="s">
        <v>10</v>
      </c>
      <c r="M29" s="25" t="s">
        <v>10</v>
      </c>
      <c r="N29" s="25" t="s">
        <v>10</v>
      </c>
    </row>
    <row r="30" spans="1:16" ht="57" customHeight="1" x14ac:dyDescent="0.2">
      <c r="A30" s="19"/>
      <c r="B30" s="19" t="s">
        <v>46</v>
      </c>
      <c r="C30" s="19" t="s">
        <v>9</v>
      </c>
      <c r="D30" s="19" t="s">
        <v>81</v>
      </c>
      <c r="E30" s="24" t="s">
        <v>10</v>
      </c>
      <c r="F30" s="13" t="s">
        <v>10</v>
      </c>
      <c r="G30" s="12" t="s">
        <v>80</v>
      </c>
      <c r="H30" s="13" t="s">
        <v>10</v>
      </c>
      <c r="I30" s="13" t="s">
        <v>10</v>
      </c>
      <c r="J30" s="13" t="s">
        <v>10</v>
      </c>
      <c r="K30" s="13" t="s">
        <v>10</v>
      </c>
      <c r="L30" s="25" t="s">
        <v>10</v>
      </c>
      <c r="M30" s="25" t="s">
        <v>10</v>
      </c>
      <c r="N30" s="25" t="s">
        <v>10</v>
      </c>
    </row>
    <row r="31" spans="1:16" ht="21.75" customHeight="1" x14ac:dyDescent="0.2">
      <c r="A31" s="54" t="s">
        <v>107</v>
      </c>
      <c r="B31" s="46" t="s">
        <v>18</v>
      </c>
      <c r="C31" s="46"/>
      <c r="D31" s="39" t="s">
        <v>81</v>
      </c>
      <c r="E31" s="59" t="s">
        <v>108</v>
      </c>
      <c r="F31" s="43" t="s">
        <v>79</v>
      </c>
      <c r="G31" s="43" t="s">
        <v>80</v>
      </c>
      <c r="H31" s="18" t="s">
        <v>3</v>
      </c>
      <c r="I31" s="18" t="s">
        <v>10</v>
      </c>
      <c r="J31" s="18" t="s">
        <v>10</v>
      </c>
      <c r="K31" s="18" t="s">
        <v>10</v>
      </c>
      <c r="L31" s="16">
        <f>L32+L33</f>
        <v>51054.110999999997</v>
      </c>
      <c r="M31" s="16">
        <f>M32+M33</f>
        <v>51054.110999999997</v>
      </c>
      <c r="N31" s="16">
        <f>N32+N33</f>
        <v>51054.110999999997</v>
      </c>
    </row>
    <row r="32" spans="1:16" ht="22.5" customHeight="1" x14ac:dyDescent="0.2">
      <c r="A32" s="54"/>
      <c r="B32" s="46"/>
      <c r="C32" s="46"/>
      <c r="D32" s="45"/>
      <c r="E32" s="59"/>
      <c r="F32" s="63"/>
      <c r="G32" s="63"/>
      <c r="H32" s="12">
        <v>813</v>
      </c>
      <c r="I32" s="12" t="s">
        <v>0</v>
      </c>
      <c r="J32" s="12" t="s">
        <v>85</v>
      </c>
      <c r="K32" s="12">
        <v>600</v>
      </c>
      <c r="L32" s="21">
        <f>L34+L36</f>
        <v>3271.5</v>
      </c>
      <c r="M32" s="21">
        <f t="shared" ref="M32:N32" si="4">M34+M36</f>
        <v>3271.5</v>
      </c>
      <c r="N32" s="21">
        <f t="shared" si="4"/>
        <v>3271.5</v>
      </c>
    </row>
    <row r="33" spans="1:15" ht="21.75" customHeight="1" x14ac:dyDescent="0.2">
      <c r="A33" s="54"/>
      <c r="B33" s="46"/>
      <c r="C33" s="46"/>
      <c r="D33" s="40"/>
      <c r="E33" s="59"/>
      <c r="F33" s="44"/>
      <c r="G33" s="44"/>
      <c r="H33" s="12">
        <v>813</v>
      </c>
      <c r="I33" s="12" t="s">
        <v>0</v>
      </c>
      <c r="J33" s="12" t="s">
        <v>84</v>
      </c>
      <c r="K33" s="12">
        <v>600</v>
      </c>
      <c r="L33" s="21">
        <f>L37</f>
        <v>47782.610999999997</v>
      </c>
      <c r="M33" s="21">
        <f t="shared" ref="M33:N33" si="5">M37</f>
        <v>47782.610999999997</v>
      </c>
      <c r="N33" s="21">
        <f t="shared" si="5"/>
        <v>47782.610999999997</v>
      </c>
    </row>
    <row r="34" spans="1:15" ht="57.75" customHeight="1" x14ac:dyDescent="0.2">
      <c r="A34" s="26" t="s">
        <v>23</v>
      </c>
      <c r="B34" s="19" t="s">
        <v>28</v>
      </c>
      <c r="C34" s="19"/>
      <c r="D34" s="19" t="s">
        <v>81</v>
      </c>
      <c r="E34" s="20" t="s">
        <v>109</v>
      </c>
      <c r="F34" s="12" t="s">
        <v>79</v>
      </c>
      <c r="G34" s="12" t="s">
        <v>80</v>
      </c>
      <c r="H34" s="12">
        <v>813</v>
      </c>
      <c r="I34" s="12" t="s">
        <v>0</v>
      </c>
      <c r="J34" s="12" t="s">
        <v>85</v>
      </c>
      <c r="K34" s="12">
        <v>600</v>
      </c>
      <c r="L34" s="21">
        <v>1200</v>
      </c>
      <c r="M34" s="21">
        <v>1200</v>
      </c>
      <c r="N34" s="21">
        <v>1200</v>
      </c>
    </row>
    <row r="35" spans="1:15" ht="56.25" customHeight="1" x14ac:dyDescent="0.2">
      <c r="A35" s="19"/>
      <c r="B35" s="19" t="s">
        <v>37</v>
      </c>
      <c r="C35" s="19" t="s">
        <v>9</v>
      </c>
      <c r="D35" s="19" t="s">
        <v>81</v>
      </c>
      <c r="E35" s="24" t="s">
        <v>10</v>
      </c>
      <c r="F35" s="13" t="s">
        <v>10</v>
      </c>
      <c r="G35" s="12" t="s">
        <v>80</v>
      </c>
      <c r="H35" s="13" t="s">
        <v>10</v>
      </c>
      <c r="I35" s="13" t="s">
        <v>10</v>
      </c>
      <c r="J35" s="13" t="s">
        <v>10</v>
      </c>
      <c r="K35" s="13" t="s">
        <v>10</v>
      </c>
      <c r="L35" s="25" t="s">
        <v>10</v>
      </c>
      <c r="M35" s="25" t="s">
        <v>10</v>
      </c>
      <c r="N35" s="25" t="s">
        <v>10</v>
      </c>
    </row>
    <row r="36" spans="1:15" ht="30" customHeight="1" x14ac:dyDescent="0.2">
      <c r="A36" s="37" t="s">
        <v>24</v>
      </c>
      <c r="B36" s="39" t="s">
        <v>29</v>
      </c>
      <c r="C36" s="39"/>
      <c r="D36" s="39" t="s">
        <v>81</v>
      </c>
      <c r="E36" s="41" t="s">
        <v>108</v>
      </c>
      <c r="F36" s="43" t="s">
        <v>79</v>
      </c>
      <c r="G36" s="43" t="s">
        <v>80</v>
      </c>
      <c r="H36" s="12">
        <v>813</v>
      </c>
      <c r="I36" s="12" t="s">
        <v>0</v>
      </c>
      <c r="J36" s="12" t="s">
        <v>85</v>
      </c>
      <c r="K36" s="12">
        <v>600</v>
      </c>
      <c r="L36" s="21">
        <v>2071.5</v>
      </c>
      <c r="M36" s="21">
        <v>2071.5</v>
      </c>
      <c r="N36" s="21">
        <v>2071.5</v>
      </c>
    </row>
    <row r="37" spans="1:15" ht="27" customHeight="1" x14ac:dyDescent="0.2">
      <c r="A37" s="38"/>
      <c r="B37" s="40"/>
      <c r="C37" s="40"/>
      <c r="D37" s="40"/>
      <c r="E37" s="42"/>
      <c r="F37" s="44"/>
      <c r="G37" s="44"/>
      <c r="H37" s="12">
        <v>813</v>
      </c>
      <c r="I37" s="12" t="s">
        <v>0</v>
      </c>
      <c r="J37" s="12" t="s">
        <v>84</v>
      </c>
      <c r="K37" s="12">
        <v>600</v>
      </c>
      <c r="L37" s="21">
        <v>47782.610999999997</v>
      </c>
      <c r="M37" s="21">
        <v>47782.610999999997</v>
      </c>
      <c r="N37" s="21">
        <v>47782.610999999997</v>
      </c>
      <c r="O37" s="10"/>
    </row>
    <row r="38" spans="1:15" ht="57.75" customHeight="1" x14ac:dyDescent="0.2">
      <c r="A38" s="19"/>
      <c r="B38" s="19" t="s">
        <v>26</v>
      </c>
      <c r="C38" s="19" t="s">
        <v>9</v>
      </c>
      <c r="D38" s="19" t="s">
        <v>81</v>
      </c>
      <c r="E38" s="24" t="s">
        <v>10</v>
      </c>
      <c r="F38" s="13" t="s">
        <v>10</v>
      </c>
      <c r="G38" s="12" t="s">
        <v>80</v>
      </c>
      <c r="H38" s="13" t="s">
        <v>10</v>
      </c>
      <c r="I38" s="13" t="s">
        <v>10</v>
      </c>
      <c r="J38" s="13" t="s">
        <v>10</v>
      </c>
      <c r="K38" s="13" t="s">
        <v>10</v>
      </c>
      <c r="L38" s="25" t="s">
        <v>10</v>
      </c>
      <c r="M38" s="25" t="s">
        <v>10</v>
      </c>
      <c r="N38" s="25" t="s">
        <v>10</v>
      </c>
    </row>
    <row r="39" spans="1:15" ht="18" customHeight="1" x14ac:dyDescent="0.2">
      <c r="A39" s="51" t="s">
        <v>104</v>
      </c>
      <c r="B39" s="39" t="s">
        <v>19</v>
      </c>
      <c r="C39" s="39"/>
      <c r="D39" s="39" t="s">
        <v>81</v>
      </c>
      <c r="E39" s="64" t="s">
        <v>102</v>
      </c>
      <c r="F39" s="43" t="s">
        <v>79</v>
      </c>
      <c r="G39" s="43" t="s">
        <v>80</v>
      </c>
      <c r="H39" s="15" t="s">
        <v>3</v>
      </c>
      <c r="I39" s="15" t="s">
        <v>2</v>
      </c>
      <c r="J39" s="15" t="s">
        <v>2</v>
      </c>
      <c r="K39" s="15" t="s">
        <v>2</v>
      </c>
      <c r="L39" s="16">
        <f>L40</f>
        <v>1000</v>
      </c>
      <c r="M39" s="16">
        <f>M40</f>
        <v>1000</v>
      </c>
      <c r="N39" s="16">
        <f>N40</f>
        <v>1000</v>
      </c>
    </row>
    <row r="40" spans="1:15" ht="37.5" customHeight="1" x14ac:dyDescent="0.2">
      <c r="A40" s="52"/>
      <c r="B40" s="40"/>
      <c r="C40" s="40"/>
      <c r="D40" s="40"/>
      <c r="E40" s="64"/>
      <c r="F40" s="44"/>
      <c r="G40" s="44"/>
      <c r="H40" s="12">
        <v>813</v>
      </c>
      <c r="I40" s="12" t="s">
        <v>0</v>
      </c>
      <c r="J40" s="12" t="s">
        <v>101</v>
      </c>
      <c r="K40" s="12">
        <v>200</v>
      </c>
      <c r="L40" s="21">
        <v>1000</v>
      </c>
      <c r="M40" s="21">
        <v>1000</v>
      </c>
      <c r="N40" s="21">
        <v>1000</v>
      </c>
    </row>
    <row r="41" spans="1:15" ht="59.25" customHeight="1" x14ac:dyDescent="0.2">
      <c r="A41" s="29" t="s">
        <v>106</v>
      </c>
      <c r="B41" s="27" t="s">
        <v>105</v>
      </c>
      <c r="C41" s="27"/>
      <c r="D41" s="19" t="s">
        <v>81</v>
      </c>
      <c r="E41" s="28" t="s">
        <v>115</v>
      </c>
      <c r="F41" s="22"/>
      <c r="G41" s="12" t="s">
        <v>80</v>
      </c>
      <c r="H41" s="12">
        <v>813</v>
      </c>
      <c r="I41" s="12" t="s">
        <v>0</v>
      </c>
      <c r="J41" s="12" t="s">
        <v>101</v>
      </c>
      <c r="K41" s="12">
        <v>200</v>
      </c>
      <c r="L41" s="21">
        <v>1000</v>
      </c>
      <c r="M41" s="21">
        <v>1000</v>
      </c>
      <c r="N41" s="21">
        <v>1000</v>
      </c>
    </row>
    <row r="42" spans="1:15" ht="59.25" customHeight="1" x14ac:dyDescent="0.2">
      <c r="A42" s="19"/>
      <c r="B42" s="19" t="s">
        <v>50</v>
      </c>
      <c r="C42" s="19" t="s">
        <v>9</v>
      </c>
      <c r="D42" s="19" t="s">
        <v>81</v>
      </c>
      <c r="E42" s="24" t="s">
        <v>10</v>
      </c>
      <c r="F42" s="13" t="s">
        <v>10</v>
      </c>
      <c r="G42" s="12" t="s">
        <v>80</v>
      </c>
      <c r="H42" s="13" t="s">
        <v>10</v>
      </c>
      <c r="I42" s="13" t="s">
        <v>10</v>
      </c>
      <c r="J42" s="13" t="s">
        <v>10</v>
      </c>
      <c r="K42" s="13" t="s">
        <v>10</v>
      </c>
      <c r="L42" s="25" t="s">
        <v>10</v>
      </c>
      <c r="M42" s="25" t="s">
        <v>10</v>
      </c>
      <c r="N42" s="25" t="s">
        <v>10</v>
      </c>
    </row>
    <row r="43" spans="1:15" ht="34.5" customHeight="1" x14ac:dyDescent="0.2">
      <c r="A43" s="46" t="s">
        <v>103</v>
      </c>
      <c r="B43" s="46" t="s">
        <v>36</v>
      </c>
      <c r="C43" s="46"/>
      <c r="D43" s="46" t="s">
        <v>81</v>
      </c>
      <c r="E43" s="64" t="s">
        <v>100</v>
      </c>
      <c r="F43" s="58" t="s">
        <v>79</v>
      </c>
      <c r="G43" s="58" t="s">
        <v>80</v>
      </c>
      <c r="H43" s="15" t="s">
        <v>3</v>
      </c>
      <c r="I43" s="18" t="s">
        <v>10</v>
      </c>
      <c r="J43" s="18" t="s">
        <v>10</v>
      </c>
      <c r="K43" s="18" t="s">
        <v>10</v>
      </c>
      <c r="L43" s="16">
        <f>L44+L45</f>
        <v>2507</v>
      </c>
      <c r="M43" s="16">
        <f t="shared" ref="M43:N43" si="6">M44+M45</f>
        <v>2507</v>
      </c>
      <c r="N43" s="16">
        <f t="shared" si="6"/>
        <v>2507</v>
      </c>
    </row>
    <row r="44" spans="1:15" ht="36.75" customHeight="1" x14ac:dyDescent="0.2">
      <c r="A44" s="46"/>
      <c r="B44" s="46"/>
      <c r="C44" s="46"/>
      <c r="D44" s="46"/>
      <c r="E44" s="64"/>
      <c r="F44" s="58"/>
      <c r="G44" s="58"/>
      <c r="H44" s="12">
        <v>813</v>
      </c>
      <c r="I44" s="12" t="s">
        <v>0</v>
      </c>
      <c r="J44" s="13" t="s">
        <v>99</v>
      </c>
      <c r="K44" s="12">
        <v>200</v>
      </c>
      <c r="L44" s="21">
        <f>L48</f>
        <v>450</v>
      </c>
      <c r="M44" s="21">
        <f t="shared" ref="M44:N44" si="7">M48</f>
        <v>450</v>
      </c>
      <c r="N44" s="21">
        <f t="shared" si="7"/>
        <v>450</v>
      </c>
      <c r="O44" s="10"/>
    </row>
    <row r="45" spans="1:15" ht="39" customHeight="1" x14ac:dyDescent="0.2">
      <c r="A45" s="46"/>
      <c r="B45" s="46"/>
      <c r="C45" s="46"/>
      <c r="D45" s="46"/>
      <c r="E45" s="64"/>
      <c r="F45" s="58"/>
      <c r="G45" s="58"/>
      <c r="H45" s="12">
        <v>813</v>
      </c>
      <c r="I45" s="12" t="s">
        <v>0</v>
      </c>
      <c r="J45" s="13" t="s">
        <v>99</v>
      </c>
      <c r="K45" s="12">
        <v>600</v>
      </c>
      <c r="L45" s="21">
        <f>L46+L49</f>
        <v>2057</v>
      </c>
      <c r="M45" s="21">
        <f t="shared" ref="M45:N45" si="8">M46+M49</f>
        <v>2057</v>
      </c>
      <c r="N45" s="21">
        <f t="shared" si="8"/>
        <v>2057</v>
      </c>
    </row>
    <row r="46" spans="1:15" ht="57.75" customHeight="1" x14ac:dyDescent="0.2">
      <c r="A46" s="23" t="s">
        <v>51</v>
      </c>
      <c r="B46" s="19" t="s">
        <v>47</v>
      </c>
      <c r="C46" s="14"/>
      <c r="D46" s="19" t="s">
        <v>81</v>
      </c>
      <c r="E46" s="28" t="s">
        <v>56</v>
      </c>
      <c r="F46" s="12" t="s">
        <v>79</v>
      </c>
      <c r="G46" s="12" t="s">
        <v>80</v>
      </c>
      <c r="H46" s="12">
        <v>813</v>
      </c>
      <c r="I46" s="12" t="s">
        <v>0</v>
      </c>
      <c r="J46" s="13" t="s">
        <v>99</v>
      </c>
      <c r="K46" s="12">
        <v>600</v>
      </c>
      <c r="L46" s="21">
        <v>1900</v>
      </c>
      <c r="M46" s="21">
        <v>1900</v>
      </c>
      <c r="N46" s="21">
        <v>1900</v>
      </c>
    </row>
    <row r="47" spans="1:15" ht="59.25" customHeight="1" x14ac:dyDescent="0.2">
      <c r="A47" s="19"/>
      <c r="B47" s="19" t="s">
        <v>48</v>
      </c>
      <c r="C47" s="19" t="s">
        <v>9</v>
      </c>
      <c r="D47" s="19" t="s">
        <v>81</v>
      </c>
      <c r="E47" s="24" t="s">
        <v>10</v>
      </c>
      <c r="F47" s="13" t="s">
        <v>10</v>
      </c>
      <c r="G47" s="12" t="s">
        <v>89</v>
      </c>
      <c r="H47" s="13" t="s">
        <v>10</v>
      </c>
      <c r="I47" s="13" t="s">
        <v>10</v>
      </c>
      <c r="J47" s="13" t="s">
        <v>10</v>
      </c>
      <c r="K47" s="13" t="s">
        <v>10</v>
      </c>
      <c r="L47" s="25" t="s">
        <v>10</v>
      </c>
      <c r="M47" s="25" t="s">
        <v>10</v>
      </c>
      <c r="N47" s="25" t="s">
        <v>10</v>
      </c>
    </row>
    <row r="48" spans="1:15" ht="30.75" customHeight="1" x14ac:dyDescent="0.2">
      <c r="A48" s="36" t="s">
        <v>52</v>
      </c>
      <c r="B48" s="39" t="s">
        <v>49</v>
      </c>
      <c r="C48" s="46"/>
      <c r="D48" s="46" t="s">
        <v>81</v>
      </c>
      <c r="E48" s="59" t="s">
        <v>60</v>
      </c>
      <c r="F48" s="58" t="s">
        <v>79</v>
      </c>
      <c r="G48" s="58" t="s">
        <v>80</v>
      </c>
      <c r="H48" s="12">
        <v>813</v>
      </c>
      <c r="I48" s="13" t="s">
        <v>0</v>
      </c>
      <c r="J48" s="13" t="s">
        <v>99</v>
      </c>
      <c r="K48" s="13">
        <v>200</v>
      </c>
      <c r="L48" s="25">
        <v>450</v>
      </c>
      <c r="M48" s="25">
        <v>450</v>
      </c>
      <c r="N48" s="25">
        <v>450</v>
      </c>
    </row>
    <row r="49" spans="1:21" ht="32.25" customHeight="1" x14ac:dyDescent="0.2">
      <c r="A49" s="36"/>
      <c r="B49" s="40"/>
      <c r="C49" s="46"/>
      <c r="D49" s="46"/>
      <c r="E49" s="59"/>
      <c r="F49" s="58"/>
      <c r="G49" s="58"/>
      <c r="H49" s="12">
        <v>813</v>
      </c>
      <c r="I49" s="13" t="s">
        <v>0</v>
      </c>
      <c r="J49" s="13" t="s">
        <v>99</v>
      </c>
      <c r="K49" s="13">
        <v>600</v>
      </c>
      <c r="L49" s="25">
        <v>157</v>
      </c>
      <c r="M49" s="25">
        <v>157</v>
      </c>
      <c r="N49" s="25">
        <v>157</v>
      </c>
    </row>
    <row r="50" spans="1:21" ht="78" customHeight="1" x14ac:dyDescent="0.2">
      <c r="A50" s="19"/>
      <c r="B50" s="19" t="s">
        <v>75</v>
      </c>
      <c r="C50" s="19" t="s">
        <v>9</v>
      </c>
      <c r="D50" s="19" t="s">
        <v>81</v>
      </c>
      <c r="E50" s="24" t="s">
        <v>10</v>
      </c>
      <c r="F50" s="13" t="s">
        <v>10</v>
      </c>
      <c r="G50" s="12" t="s">
        <v>80</v>
      </c>
      <c r="H50" s="13" t="s">
        <v>10</v>
      </c>
      <c r="I50" s="13" t="s">
        <v>10</v>
      </c>
      <c r="J50" s="13" t="s">
        <v>10</v>
      </c>
      <c r="K50" s="13" t="s">
        <v>10</v>
      </c>
      <c r="L50" s="25" t="s">
        <v>10</v>
      </c>
      <c r="M50" s="25" t="s">
        <v>10</v>
      </c>
      <c r="N50" s="25" t="s">
        <v>10</v>
      </c>
    </row>
    <row r="51" spans="1:21" ht="28.5" customHeight="1" x14ac:dyDescent="0.2">
      <c r="A51" s="36" t="s">
        <v>112</v>
      </c>
      <c r="B51" s="55" t="s">
        <v>70</v>
      </c>
      <c r="C51" s="39"/>
      <c r="D51" s="39" t="s">
        <v>81</v>
      </c>
      <c r="E51" s="68"/>
      <c r="F51" s="43" t="s">
        <v>79</v>
      </c>
      <c r="G51" s="43" t="s">
        <v>80</v>
      </c>
      <c r="H51" s="12" t="s">
        <v>3</v>
      </c>
      <c r="I51" s="13" t="s">
        <v>10</v>
      </c>
      <c r="J51" s="13" t="s">
        <v>10</v>
      </c>
      <c r="K51" s="13" t="s">
        <v>10</v>
      </c>
      <c r="L51" s="21">
        <f>L52</f>
        <v>460</v>
      </c>
      <c r="M51" s="21">
        <f t="shared" ref="M51:N51" si="9">M52</f>
        <v>460</v>
      </c>
      <c r="N51" s="21">
        <f t="shared" si="9"/>
        <v>460</v>
      </c>
    </row>
    <row r="52" spans="1:21" ht="27.75" customHeight="1" x14ac:dyDescent="0.2">
      <c r="A52" s="36"/>
      <c r="B52" s="56"/>
      <c r="C52" s="40"/>
      <c r="D52" s="40"/>
      <c r="E52" s="69"/>
      <c r="F52" s="44"/>
      <c r="G52" s="44"/>
      <c r="H52" s="12">
        <v>813</v>
      </c>
      <c r="I52" s="12" t="s">
        <v>0</v>
      </c>
      <c r="J52" s="30" t="s">
        <v>97</v>
      </c>
      <c r="K52" s="12">
        <v>200</v>
      </c>
      <c r="L52" s="21">
        <f>L53</f>
        <v>460</v>
      </c>
      <c r="M52" s="21">
        <f t="shared" ref="M52:N52" si="10">M53</f>
        <v>460</v>
      </c>
      <c r="N52" s="21">
        <f t="shared" si="10"/>
        <v>460</v>
      </c>
    </row>
    <row r="53" spans="1:21" ht="57.75" customHeight="1" x14ac:dyDescent="0.2">
      <c r="A53" s="23" t="s">
        <v>69</v>
      </c>
      <c r="B53" s="19" t="s">
        <v>73</v>
      </c>
      <c r="C53" s="14"/>
      <c r="D53" s="19" t="s">
        <v>81</v>
      </c>
      <c r="E53" s="59" t="s">
        <v>71</v>
      </c>
      <c r="F53" s="12" t="s">
        <v>79</v>
      </c>
      <c r="G53" s="12" t="s">
        <v>80</v>
      </c>
      <c r="H53" s="12">
        <v>813</v>
      </c>
      <c r="I53" s="12" t="s">
        <v>0</v>
      </c>
      <c r="J53" s="30" t="s">
        <v>97</v>
      </c>
      <c r="K53" s="12">
        <v>200</v>
      </c>
      <c r="L53" s="21">
        <v>460</v>
      </c>
      <c r="M53" s="21">
        <v>460</v>
      </c>
      <c r="N53" s="21">
        <v>460</v>
      </c>
    </row>
    <row r="54" spans="1:21" ht="57.75" customHeight="1" x14ac:dyDescent="0.2">
      <c r="A54" s="19"/>
      <c r="B54" s="19" t="s">
        <v>72</v>
      </c>
      <c r="C54" s="19" t="s">
        <v>9</v>
      </c>
      <c r="D54" s="19" t="s">
        <v>81</v>
      </c>
      <c r="E54" s="59" t="s">
        <v>10</v>
      </c>
      <c r="F54" s="13" t="s">
        <v>10</v>
      </c>
      <c r="G54" s="12" t="s">
        <v>80</v>
      </c>
      <c r="H54" s="13" t="s">
        <v>10</v>
      </c>
      <c r="I54" s="13" t="s">
        <v>10</v>
      </c>
      <c r="J54" s="13" t="s">
        <v>10</v>
      </c>
      <c r="K54" s="13" t="s">
        <v>10</v>
      </c>
      <c r="L54" s="25" t="s">
        <v>10</v>
      </c>
      <c r="M54" s="25" t="s">
        <v>10</v>
      </c>
      <c r="N54" s="25" t="s">
        <v>10</v>
      </c>
    </row>
    <row r="55" spans="1:21" ht="15" customHeight="1" x14ac:dyDescent="0.2">
      <c r="A55" s="47">
        <v>2</v>
      </c>
      <c r="B55" s="47" t="s">
        <v>20</v>
      </c>
      <c r="C55" s="47"/>
      <c r="D55" s="14" t="s">
        <v>1</v>
      </c>
      <c r="E55" s="31" t="s">
        <v>10</v>
      </c>
      <c r="F55" s="32" t="s">
        <v>10</v>
      </c>
      <c r="G55" s="32" t="s">
        <v>10</v>
      </c>
      <c r="H55" s="15" t="s">
        <v>2</v>
      </c>
      <c r="I55" s="15" t="s">
        <v>2</v>
      </c>
      <c r="J55" s="15" t="s">
        <v>2</v>
      </c>
      <c r="K55" s="15" t="s">
        <v>2</v>
      </c>
      <c r="L55" s="16">
        <f>L56</f>
        <v>485939.97499999992</v>
      </c>
      <c r="M55" s="16">
        <f t="shared" ref="M55:N55" si="11">M56</f>
        <v>485939.97499999992</v>
      </c>
      <c r="N55" s="16">
        <f t="shared" si="11"/>
        <v>485939.97499999992</v>
      </c>
      <c r="P55" s="9"/>
      <c r="Q55" s="9"/>
      <c r="R55" s="9"/>
      <c r="S55" s="9"/>
      <c r="T55" s="9"/>
      <c r="U55" s="9"/>
    </row>
    <row r="56" spans="1:21" ht="54" customHeight="1" x14ac:dyDescent="0.2">
      <c r="A56" s="47"/>
      <c r="B56" s="47"/>
      <c r="C56" s="47"/>
      <c r="D56" s="14" t="s">
        <v>81</v>
      </c>
      <c r="E56" s="31"/>
      <c r="F56" s="15">
        <v>2023</v>
      </c>
      <c r="G56" s="15">
        <v>2025</v>
      </c>
      <c r="H56" s="18" t="s">
        <v>3</v>
      </c>
      <c r="I56" s="15" t="s">
        <v>2</v>
      </c>
      <c r="J56" s="15" t="s">
        <v>2</v>
      </c>
      <c r="K56" s="15" t="s">
        <v>2</v>
      </c>
      <c r="L56" s="16">
        <f>L57</f>
        <v>485939.97499999992</v>
      </c>
      <c r="M56" s="16">
        <f>M57</f>
        <v>485939.97499999992</v>
      </c>
      <c r="N56" s="16">
        <f>N57</f>
        <v>485939.97499999992</v>
      </c>
      <c r="P56" s="9"/>
      <c r="Q56" s="9"/>
      <c r="R56" s="9"/>
      <c r="S56" s="9"/>
      <c r="T56" s="9"/>
      <c r="U56" s="9"/>
    </row>
    <row r="57" spans="1:21" ht="14.25" customHeight="1" x14ac:dyDescent="0.2">
      <c r="A57" s="39" t="s">
        <v>63</v>
      </c>
      <c r="B57" s="39" t="s">
        <v>21</v>
      </c>
      <c r="C57" s="48"/>
      <c r="D57" s="39" t="s">
        <v>81</v>
      </c>
      <c r="E57" s="65" t="s">
        <v>15</v>
      </c>
      <c r="F57" s="43" t="s">
        <v>79</v>
      </c>
      <c r="G57" s="43" t="s">
        <v>80</v>
      </c>
      <c r="H57" s="18" t="s">
        <v>3</v>
      </c>
      <c r="I57" s="18" t="s">
        <v>2</v>
      </c>
      <c r="J57" s="15" t="s">
        <v>2</v>
      </c>
      <c r="K57" s="18" t="s">
        <v>2</v>
      </c>
      <c r="L57" s="16">
        <f>L58+L59+L60+L61+L62</f>
        <v>485939.97499999992</v>
      </c>
      <c r="M57" s="16">
        <f t="shared" ref="M57:N57" si="12">M58+M59+M60+M61+M62</f>
        <v>485939.97499999992</v>
      </c>
      <c r="N57" s="16">
        <f t="shared" si="12"/>
        <v>485939.97499999992</v>
      </c>
    </row>
    <row r="58" spans="1:21" ht="15" customHeight="1" x14ac:dyDescent="0.2">
      <c r="A58" s="45"/>
      <c r="B58" s="45"/>
      <c r="C58" s="49"/>
      <c r="D58" s="45"/>
      <c r="E58" s="66"/>
      <c r="F58" s="63"/>
      <c r="G58" s="63"/>
      <c r="H58" s="33">
        <v>813</v>
      </c>
      <c r="I58" s="33" t="s">
        <v>96</v>
      </c>
      <c r="J58" s="33" t="s">
        <v>92</v>
      </c>
      <c r="K58" s="33">
        <v>200</v>
      </c>
      <c r="L58" s="21">
        <f>L66</f>
        <v>1731.2090000000001</v>
      </c>
      <c r="M58" s="21">
        <f t="shared" ref="M58:N58" si="13">M66</f>
        <v>1731.2090000000001</v>
      </c>
      <c r="N58" s="21">
        <f t="shared" si="13"/>
        <v>1731.2090000000001</v>
      </c>
    </row>
    <row r="59" spans="1:21" ht="15.75" customHeight="1" x14ac:dyDescent="0.2">
      <c r="A59" s="45"/>
      <c r="B59" s="45"/>
      <c r="C59" s="49"/>
      <c r="D59" s="45"/>
      <c r="E59" s="66"/>
      <c r="F59" s="63"/>
      <c r="G59" s="63"/>
      <c r="H59" s="33">
        <v>813</v>
      </c>
      <c r="I59" s="33" t="s">
        <v>96</v>
      </c>
      <c r="J59" s="33" t="s">
        <v>92</v>
      </c>
      <c r="K59" s="33">
        <v>300</v>
      </c>
      <c r="L59" s="21">
        <f>L67</f>
        <v>409801.891</v>
      </c>
      <c r="M59" s="21">
        <f t="shared" ref="M59:N59" si="14">M67</f>
        <v>408672.18</v>
      </c>
      <c r="N59" s="21">
        <f t="shared" si="14"/>
        <v>408672.18</v>
      </c>
    </row>
    <row r="60" spans="1:21" ht="12" customHeight="1" x14ac:dyDescent="0.2">
      <c r="A60" s="45"/>
      <c r="B60" s="45"/>
      <c r="C60" s="49"/>
      <c r="D60" s="45"/>
      <c r="E60" s="66"/>
      <c r="F60" s="63"/>
      <c r="G60" s="63"/>
      <c r="H60" s="33">
        <v>813</v>
      </c>
      <c r="I60" s="33" t="s">
        <v>96</v>
      </c>
      <c r="J60" s="33" t="s">
        <v>98</v>
      </c>
      <c r="K60" s="33">
        <v>500</v>
      </c>
      <c r="L60" s="21">
        <f>L63</f>
        <v>67271.881999999998</v>
      </c>
      <c r="M60" s="21">
        <f t="shared" ref="M60:N60" si="15">M63</f>
        <v>68401.592999999993</v>
      </c>
      <c r="N60" s="21">
        <f t="shared" si="15"/>
        <v>68401.592999999993</v>
      </c>
    </row>
    <row r="61" spans="1:21" ht="12.75" customHeight="1" x14ac:dyDescent="0.2">
      <c r="A61" s="45"/>
      <c r="B61" s="45"/>
      <c r="C61" s="49"/>
      <c r="D61" s="45"/>
      <c r="E61" s="66"/>
      <c r="F61" s="63"/>
      <c r="G61" s="63"/>
      <c r="H61" s="33">
        <v>813</v>
      </c>
      <c r="I61" s="33" t="s">
        <v>96</v>
      </c>
      <c r="J61" s="33" t="s">
        <v>92</v>
      </c>
      <c r="K61" s="33">
        <v>600</v>
      </c>
      <c r="L61" s="21">
        <f>L69</f>
        <v>362.35</v>
      </c>
      <c r="M61" s="21">
        <f t="shared" ref="M61:N61" si="16">M69</f>
        <v>362.35</v>
      </c>
      <c r="N61" s="21">
        <f t="shared" si="16"/>
        <v>362.35</v>
      </c>
    </row>
    <row r="62" spans="1:21" ht="12.75" customHeight="1" x14ac:dyDescent="0.2">
      <c r="A62" s="40"/>
      <c r="B62" s="40"/>
      <c r="C62" s="50"/>
      <c r="D62" s="40"/>
      <c r="E62" s="67"/>
      <c r="F62" s="44"/>
      <c r="G62" s="44"/>
      <c r="H62" s="33">
        <v>813</v>
      </c>
      <c r="I62" s="33" t="s">
        <v>96</v>
      </c>
      <c r="J62" s="33" t="s">
        <v>93</v>
      </c>
      <c r="K62" s="33">
        <v>600</v>
      </c>
      <c r="L62" s="21">
        <f>L70</f>
        <v>6772.643</v>
      </c>
      <c r="M62" s="21">
        <f t="shared" ref="M62:N62" si="17">M70</f>
        <v>6772.643</v>
      </c>
      <c r="N62" s="21">
        <f t="shared" si="17"/>
        <v>6772.643</v>
      </c>
    </row>
    <row r="63" spans="1:21" ht="82.5" customHeight="1" x14ac:dyDescent="0.2">
      <c r="A63" s="19" t="s">
        <v>64</v>
      </c>
      <c r="B63" s="19" t="s">
        <v>22</v>
      </c>
      <c r="C63" s="14"/>
      <c r="D63" s="19" t="s">
        <v>81</v>
      </c>
      <c r="E63" s="20" t="s">
        <v>117</v>
      </c>
      <c r="F63" s="12" t="s">
        <v>79</v>
      </c>
      <c r="G63" s="12" t="s">
        <v>80</v>
      </c>
      <c r="H63" s="33">
        <v>813</v>
      </c>
      <c r="I63" s="33" t="s">
        <v>96</v>
      </c>
      <c r="J63" s="33" t="s">
        <v>98</v>
      </c>
      <c r="K63" s="33">
        <v>500</v>
      </c>
      <c r="L63" s="21">
        <v>67271.881999999998</v>
      </c>
      <c r="M63" s="21">
        <v>68401.592999999993</v>
      </c>
      <c r="N63" s="21">
        <v>68401.592999999993</v>
      </c>
    </row>
    <row r="64" spans="1:21" ht="59.25" customHeight="1" x14ac:dyDescent="0.2">
      <c r="A64" s="19"/>
      <c r="B64" s="19" t="s">
        <v>38</v>
      </c>
      <c r="C64" s="19" t="s">
        <v>9</v>
      </c>
      <c r="D64" s="19" t="s">
        <v>81</v>
      </c>
      <c r="E64" s="24" t="s">
        <v>10</v>
      </c>
      <c r="F64" s="13" t="s">
        <v>10</v>
      </c>
      <c r="G64" s="34" t="s">
        <v>95</v>
      </c>
      <c r="H64" s="13" t="s">
        <v>10</v>
      </c>
      <c r="I64" s="13" t="s">
        <v>10</v>
      </c>
      <c r="J64" s="13" t="s">
        <v>10</v>
      </c>
      <c r="K64" s="13" t="s">
        <v>10</v>
      </c>
      <c r="L64" s="25" t="s">
        <v>10</v>
      </c>
      <c r="M64" s="25" t="s">
        <v>10</v>
      </c>
      <c r="N64" s="25" t="s">
        <v>10</v>
      </c>
    </row>
    <row r="65" spans="1:20" ht="80.25" customHeight="1" x14ac:dyDescent="0.2">
      <c r="A65" s="19"/>
      <c r="B65" s="19" t="s">
        <v>39</v>
      </c>
      <c r="C65" s="19" t="s">
        <v>9</v>
      </c>
      <c r="D65" s="19" t="s">
        <v>81</v>
      </c>
      <c r="E65" s="24" t="s">
        <v>10</v>
      </c>
      <c r="F65" s="13" t="s">
        <v>10</v>
      </c>
      <c r="G65" s="34" t="s">
        <v>94</v>
      </c>
      <c r="H65" s="13" t="s">
        <v>10</v>
      </c>
      <c r="I65" s="13" t="s">
        <v>10</v>
      </c>
      <c r="J65" s="13" t="s">
        <v>10</v>
      </c>
      <c r="K65" s="13" t="s">
        <v>10</v>
      </c>
      <c r="L65" s="25" t="s">
        <v>10</v>
      </c>
      <c r="M65" s="25" t="s">
        <v>10</v>
      </c>
      <c r="N65" s="25" t="s">
        <v>10</v>
      </c>
    </row>
    <row r="66" spans="1:20" ht="34.5" customHeight="1" x14ac:dyDescent="0.2">
      <c r="A66" s="46" t="s">
        <v>65</v>
      </c>
      <c r="B66" s="46" t="s">
        <v>57</v>
      </c>
      <c r="C66" s="47"/>
      <c r="D66" s="46" t="s">
        <v>81</v>
      </c>
      <c r="E66" s="59" t="s">
        <v>34</v>
      </c>
      <c r="F66" s="58" t="s">
        <v>79</v>
      </c>
      <c r="G66" s="58" t="s">
        <v>80</v>
      </c>
      <c r="H66" s="33">
        <v>813</v>
      </c>
      <c r="I66" s="33" t="s">
        <v>96</v>
      </c>
      <c r="J66" s="33" t="s">
        <v>92</v>
      </c>
      <c r="K66" s="33">
        <v>200</v>
      </c>
      <c r="L66" s="21">
        <v>1731.2090000000001</v>
      </c>
      <c r="M66" s="21">
        <v>1731.2090000000001</v>
      </c>
      <c r="N66" s="21">
        <v>1731.2090000000001</v>
      </c>
    </row>
    <row r="67" spans="1:20" ht="34.5" customHeight="1" x14ac:dyDescent="0.2">
      <c r="A67" s="46"/>
      <c r="B67" s="46"/>
      <c r="C67" s="47"/>
      <c r="D67" s="46"/>
      <c r="E67" s="59"/>
      <c r="F67" s="58"/>
      <c r="G67" s="58"/>
      <c r="H67" s="33">
        <v>813</v>
      </c>
      <c r="I67" s="33" t="s">
        <v>96</v>
      </c>
      <c r="J67" s="33" t="s">
        <v>92</v>
      </c>
      <c r="K67" s="33">
        <v>300</v>
      </c>
      <c r="L67" s="21">
        <v>409801.891</v>
      </c>
      <c r="M67" s="21">
        <v>408672.18</v>
      </c>
      <c r="N67" s="21">
        <v>408672.18</v>
      </c>
    </row>
    <row r="68" spans="1:20" ht="57" customHeight="1" x14ac:dyDescent="0.2">
      <c r="A68" s="19"/>
      <c r="B68" s="19" t="s">
        <v>40</v>
      </c>
      <c r="C68" s="19" t="s">
        <v>9</v>
      </c>
      <c r="D68" s="19" t="s">
        <v>81</v>
      </c>
      <c r="E68" s="19" t="s">
        <v>10</v>
      </c>
      <c r="F68" s="13" t="s">
        <v>10</v>
      </c>
      <c r="G68" s="12" t="s">
        <v>118</v>
      </c>
      <c r="H68" s="13" t="s">
        <v>10</v>
      </c>
      <c r="I68" s="13" t="s">
        <v>10</v>
      </c>
      <c r="J68" s="13" t="s">
        <v>10</v>
      </c>
      <c r="K68" s="13" t="s">
        <v>10</v>
      </c>
      <c r="L68" s="25" t="s">
        <v>10</v>
      </c>
      <c r="M68" s="25" t="s">
        <v>10</v>
      </c>
      <c r="N68" s="25" t="s">
        <v>10</v>
      </c>
    </row>
    <row r="69" spans="1:20" ht="40.5" customHeight="1" x14ac:dyDescent="0.2">
      <c r="A69" s="46" t="s">
        <v>66</v>
      </c>
      <c r="B69" s="46" t="s">
        <v>58</v>
      </c>
      <c r="C69" s="46"/>
      <c r="D69" s="46" t="s">
        <v>81</v>
      </c>
      <c r="E69" s="59" t="s">
        <v>116</v>
      </c>
      <c r="F69" s="58" t="s">
        <v>79</v>
      </c>
      <c r="G69" s="58" t="s">
        <v>80</v>
      </c>
      <c r="H69" s="33">
        <v>813</v>
      </c>
      <c r="I69" s="33" t="s">
        <v>96</v>
      </c>
      <c r="J69" s="33" t="s">
        <v>92</v>
      </c>
      <c r="K69" s="33">
        <v>600</v>
      </c>
      <c r="L69" s="21">
        <v>362.35</v>
      </c>
      <c r="M69" s="21">
        <v>362.35</v>
      </c>
      <c r="N69" s="21">
        <v>362.35</v>
      </c>
    </row>
    <row r="70" spans="1:20" ht="38.25" customHeight="1" x14ac:dyDescent="0.2">
      <c r="A70" s="46"/>
      <c r="B70" s="46"/>
      <c r="C70" s="46"/>
      <c r="D70" s="46"/>
      <c r="E70" s="59"/>
      <c r="F70" s="58"/>
      <c r="G70" s="58"/>
      <c r="H70" s="33">
        <v>813</v>
      </c>
      <c r="I70" s="33" t="s">
        <v>96</v>
      </c>
      <c r="J70" s="33" t="s">
        <v>93</v>
      </c>
      <c r="K70" s="33">
        <v>600</v>
      </c>
      <c r="L70" s="21">
        <v>6772.643</v>
      </c>
      <c r="M70" s="21">
        <v>6772.643</v>
      </c>
      <c r="N70" s="21">
        <v>6772.643</v>
      </c>
    </row>
    <row r="71" spans="1:20" ht="67.5" customHeight="1" x14ac:dyDescent="0.2">
      <c r="A71" s="19"/>
      <c r="B71" s="19" t="s">
        <v>76</v>
      </c>
      <c r="C71" s="19" t="s">
        <v>9</v>
      </c>
      <c r="D71" s="19" t="s">
        <v>81</v>
      </c>
      <c r="E71" s="24" t="s">
        <v>10</v>
      </c>
      <c r="F71" s="13" t="s">
        <v>10</v>
      </c>
      <c r="G71" s="12" t="s">
        <v>80</v>
      </c>
      <c r="H71" s="13" t="s">
        <v>10</v>
      </c>
      <c r="I71" s="13" t="s">
        <v>10</v>
      </c>
      <c r="J71" s="13" t="s">
        <v>10</v>
      </c>
      <c r="K71" s="13" t="s">
        <v>10</v>
      </c>
      <c r="L71" s="25" t="s">
        <v>10</v>
      </c>
      <c r="M71" s="25" t="s">
        <v>10</v>
      </c>
      <c r="N71" s="25" t="s">
        <v>10</v>
      </c>
    </row>
    <row r="72" spans="1:20" ht="18.75" customHeight="1" x14ac:dyDescent="0.2">
      <c r="A72" s="47">
        <v>3</v>
      </c>
      <c r="B72" s="47" t="s">
        <v>30</v>
      </c>
      <c r="C72" s="47"/>
      <c r="D72" s="14" t="s">
        <v>3</v>
      </c>
      <c r="E72" s="35" t="s">
        <v>10</v>
      </c>
      <c r="F72" s="18" t="s">
        <v>10</v>
      </c>
      <c r="G72" s="18" t="s">
        <v>10</v>
      </c>
      <c r="H72" s="18" t="s">
        <v>10</v>
      </c>
      <c r="I72" s="18" t="s">
        <v>10</v>
      </c>
      <c r="J72" s="18" t="s">
        <v>10</v>
      </c>
      <c r="K72" s="18" t="s">
        <v>10</v>
      </c>
      <c r="L72" s="16">
        <f>L73</f>
        <v>14067.922</v>
      </c>
      <c r="M72" s="16">
        <f>M73</f>
        <v>14067.922</v>
      </c>
      <c r="N72" s="16">
        <f>N73</f>
        <v>14067.922</v>
      </c>
      <c r="Q72" s="8"/>
      <c r="R72" s="8"/>
      <c r="T72" s="9"/>
    </row>
    <row r="73" spans="1:20" ht="57.75" customHeight="1" x14ac:dyDescent="0.2">
      <c r="A73" s="47"/>
      <c r="B73" s="47"/>
      <c r="C73" s="47"/>
      <c r="D73" s="14" t="s">
        <v>81</v>
      </c>
      <c r="E73" s="35" t="s">
        <v>10</v>
      </c>
      <c r="F73" s="15">
        <v>2023</v>
      </c>
      <c r="G73" s="15">
        <v>2025</v>
      </c>
      <c r="H73" s="18" t="s">
        <v>3</v>
      </c>
      <c r="I73" s="18" t="s">
        <v>10</v>
      </c>
      <c r="J73" s="18" t="s">
        <v>10</v>
      </c>
      <c r="K73" s="18" t="s">
        <v>10</v>
      </c>
      <c r="L73" s="16">
        <f>L74</f>
        <v>14067.922</v>
      </c>
      <c r="M73" s="16">
        <f>SUM(M75:M77)</f>
        <v>14067.922</v>
      </c>
      <c r="N73" s="16">
        <f>SUM(N75:N77)</f>
        <v>14067.922</v>
      </c>
    </row>
    <row r="74" spans="1:20" ht="15.75" customHeight="1" x14ac:dyDescent="0.2">
      <c r="A74" s="46" t="s">
        <v>67</v>
      </c>
      <c r="B74" s="46" t="s">
        <v>119</v>
      </c>
      <c r="C74" s="47"/>
      <c r="D74" s="46" t="s">
        <v>81</v>
      </c>
      <c r="E74" s="59" t="s">
        <v>32</v>
      </c>
      <c r="F74" s="58" t="s">
        <v>79</v>
      </c>
      <c r="G74" s="58" t="s">
        <v>80</v>
      </c>
      <c r="H74" s="18" t="s">
        <v>3</v>
      </c>
      <c r="I74" s="18" t="s">
        <v>10</v>
      </c>
      <c r="J74" s="18" t="s">
        <v>10</v>
      </c>
      <c r="K74" s="18" t="s">
        <v>10</v>
      </c>
      <c r="L74" s="16">
        <f>L75+L76+L77</f>
        <v>14067.922</v>
      </c>
      <c r="M74" s="16">
        <f>SUM(M75:M77)</f>
        <v>14067.922</v>
      </c>
      <c r="N74" s="16">
        <f>SUM(N75:N77)</f>
        <v>14067.922</v>
      </c>
    </row>
    <row r="75" spans="1:20" ht="15" customHeight="1" x14ac:dyDescent="0.2">
      <c r="A75" s="46"/>
      <c r="B75" s="46"/>
      <c r="C75" s="47"/>
      <c r="D75" s="46"/>
      <c r="E75" s="59"/>
      <c r="F75" s="58"/>
      <c r="G75" s="58"/>
      <c r="H75" s="33">
        <v>813</v>
      </c>
      <c r="I75" s="12" t="s">
        <v>31</v>
      </c>
      <c r="J75" s="12" t="s">
        <v>82</v>
      </c>
      <c r="K75" s="33">
        <v>100</v>
      </c>
      <c r="L75" s="21">
        <f t="shared" ref="L75:N77" si="18">L78</f>
        <v>13179.093000000001</v>
      </c>
      <c r="M75" s="21">
        <f t="shared" si="18"/>
        <v>13179.093000000001</v>
      </c>
      <c r="N75" s="21">
        <f t="shared" si="18"/>
        <v>13179.093000000001</v>
      </c>
    </row>
    <row r="76" spans="1:20" ht="15.75" customHeight="1" x14ac:dyDescent="0.2">
      <c r="A76" s="46"/>
      <c r="B76" s="46"/>
      <c r="C76" s="47"/>
      <c r="D76" s="46"/>
      <c r="E76" s="59"/>
      <c r="F76" s="58"/>
      <c r="G76" s="58"/>
      <c r="H76" s="33">
        <v>813</v>
      </c>
      <c r="I76" s="12" t="s">
        <v>31</v>
      </c>
      <c r="J76" s="12" t="s">
        <v>82</v>
      </c>
      <c r="K76" s="33">
        <v>200</v>
      </c>
      <c r="L76" s="21">
        <f>L79</f>
        <v>878.82899999999995</v>
      </c>
      <c r="M76" s="21">
        <f t="shared" si="18"/>
        <v>878.82899999999995</v>
      </c>
      <c r="N76" s="21">
        <f t="shared" si="18"/>
        <v>878.82899999999995</v>
      </c>
    </row>
    <row r="77" spans="1:20" ht="13.5" customHeight="1" x14ac:dyDescent="0.2">
      <c r="A77" s="46"/>
      <c r="B77" s="46"/>
      <c r="C77" s="47"/>
      <c r="D77" s="46"/>
      <c r="E77" s="59"/>
      <c r="F77" s="58"/>
      <c r="G77" s="58"/>
      <c r="H77" s="33">
        <v>813</v>
      </c>
      <c r="I77" s="12" t="s">
        <v>31</v>
      </c>
      <c r="J77" s="12" t="s">
        <v>82</v>
      </c>
      <c r="K77" s="33">
        <v>800</v>
      </c>
      <c r="L77" s="21">
        <f>L80</f>
        <v>10</v>
      </c>
      <c r="M77" s="21">
        <f t="shared" si="18"/>
        <v>10</v>
      </c>
      <c r="N77" s="21">
        <f t="shared" si="18"/>
        <v>10</v>
      </c>
    </row>
    <row r="78" spans="1:20" ht="21" customHeight="1" x14ac:dyDescent="0.2">
      <c r="A78" s="46" t="s">
        <v>68</v>
      </c>
      <c r="B78" s="46" t="s">
        <v>91</v>
      </c>
      <c r="C78" s="47"/>
      <c r="D78" s="46" t="s">
        <v>81</v>
      </c>
      <c r="E78" s="59" t="s">
        <v>32</v>
      </c>
      <c r="F78" s="58" t="s">
        <v>79</v>
      </c>
      <c r="G78" s="58" t="s">
        <v>80</v>
      </c>
      <c r="H78" s="33">
        <v>813</v>
      </c>
      <c r="I78" s="12" t="s">
        <v>31</v>
      </c>
      <c r="J78" s="33" t="s">
        <v>82</v>
      </c>
      <c r="K78" s="33">
        <v>100</v>
      </c>
      <c r="L78" s="21">
        <v>13179.093000000001</v>
      </c>
      <c r="M78" s="21">
        <v>13179.093000000001</v>
      </c>
      <c r="N78" s="21">
        <v>13179.093000000001</v>
      </c>
    </row>
    <row r="79" spans="1:20" ht="18" customHeight="1" x14ac:dyDescent="0.2">
      <c r="A79" s="46"/>
      <c r="B79" s="46"/>
      <c r="C79" s="47"/>
      <c r="D79" s="46"/>
      <c r="E79" s="59"/>
      <c r="F79" s="58"/>
      <c r="G79" s="58"/>
      <c r="H79" s="33">
        <v>813</v>
      </c>
      <c r="I79" s="12" t="s">
        <v>31</v>
      </c>
      <c r="J79" s="33" t="s">
        <v>82</v>
      </c>
      <c r="K79" s="33">
        <v>200</v>
      </c>
      <c r="L79" s="21">
        <v>878.82899999999995</v>
      </c>
      <c r="M79" s="21">
        <v>878.82899999999995</v>
      </c>
      <c r="N79" s="21">
        <v>878.82899999999995</v>
      </c>
    </row>
    <row r="80" spans="1:20" ht="20.25" customHeight="1" x14ac:dyDescent="0.2">
      <c r="A80" s="46"/>
      <c r="B80" s="46"/>
      <c r="C80" s="47"/>
      <c r="D80" s="46"/>
      <c r="E80" s="59"/>
      <c r="F80" s="58"/>
      <c r="G80" s="58"/>
      <c r="H80" s="33">
        <v>813</v>
      </c>
      <c r="I80" s="12" t="s">
        <v>31</v>
      </c>
      <c r="J80" s="12" t="s">
        <v>82</v>
      </c>
      <c r="K80" s="33">
        <v>800</v>
      </c>
      <c r="L80" s="21">
        <v>10</v>
      </c>
      <c r="M80" s="21">
        <v>10</v>
      </c>
      <c r="N80" s="21">
        <v>10</v>
      </c>
    </row>
    <row r="81" spans="1:14" ht="118.5" customHeight="1" x14ac:dyDescent="0.2">
      <c r="A81" s="19"/>
      <c r="B81" s="19" t="s">
        <v>41</v>
      </c>
      <c r="C81" s="19" t="s">
        <v>9</v>
      </c>
      <c r="D81" s="19" t="s">
        <v>81</v>
      </c>
      <c r="E81" s="24" t="s">
        <v>10</v>
      </c>
      <c r="F81" s="13" t="s">
        <v>10</v>
      </c>
      <c r="G81" s="12" t="s">
        <v>80</v>
      </c>
      <c r="H81" s="13" t="s">
        <v>10</v>
      </c>
      <c r="I81" s="13" t="s">
        <v>10</v>
      </c>
      <c r="J81" s="13" t="s">
        <v>10</v>
      </c>
      <c r="K81" s="13" t="s">
        <v>10</v>
      </c>
      <c r="L81" s="25" t="s">
        <v>10</v>
      </c>
      <c r="M81" s="25" t="s">
        <v>10</v>
      </c>
      <c r="N81" s="25" t="s">
        <v>10</v>
      </c>
    </row>
    <row r="86" spans="1:14" x14ac:dyDescent="0.2">
      <c r="J86" s="5" t="s">
        <v>12</v>
      </c>
    </row>
  </sheetData>
  <autoFilter ref="A8:N8" xr:uid="{00000000-0009-0000-0000-000001000000}">
    <filterColumn colId="7" showButton="0"/>
    <filterColumn colId="8" showButton="0"/>
    <filterColumn colId="9" showButton="0"/>
  </autoFilter>
  <mergeCells count="124">
    <mergeCell ref="D10:D11"/>
    <mergeCell ref="E10:E11"/>
    <mergeCell ref="E39:E40"/>
    <mergeCell ref="D39:D40"/>
    <mergeCell ref="F39:F40"/>
    <mergeCell ref="G39:G40"/>
    <mergeCell ref="E53:E54"/>
    <mergeCell ref="F31:F33"/>
    <mergeCell ref="G31:G33"/>
    <mergeCell ref="F13:F17"/>
    <mergeCell ref="G13:G17"/>
    <mergeCell ref="F78:F80"/>
    <mergeCell ref="G78:G80"/>
    <mergeCell ref="E31:E33"/>
    <mergeCell ref="A78:A80"/>
    <mergeCell ref="B78:B80"/>
    <mergeCell ref="C78:C80"/>
    <mergeCell ref="D78:D80"/>
    <mergeCell ref="E78:E80"/>
    <mergeCell ref="B55:B56"/>
    <mergeCell ref="A55:A56"/>
    <mergeCell ref="A57:A62"/>
    <mergeCell ref="A74:A77"/>
    <mergeCell ref="F74:F77"/>
    <mergeCell ref="A72:A73"/>
    <mergeCell ref="B74:B77"/>
    <mergeCell ref="C74:C77"/>
    <mergeCell ref="D74:D77"/>
    <mergeCell ref="B72:B73"/>
    <mergeCell ref="C72:C73"/>
    <mergeCell ref="G74:G77"/>
    <mergeCell ref="E74:E77"/>
    <mergeCell ref="F66:F67"/>
    <mergeCell ref="G66:G67"/>
    <mergeCell ref="F69:F70"/>
    <mergeCell ref="G57:G62"/>
    <mergeCell ref="D66:D67"/>
    <mergeCell ref="E66:E67"/>
    <mergeCell ref="G69:G70"/>
    <mergeCell ref="F18:F19"/>
    <mergeCell ref="F23:F26"/>
    <mergeCell ref="B23:B26"/>
    <mergeCell ref="E23:E26"/>
    <mergeCell ref="G51:G52"/>
    <mergeCell ref="E43:E45"/>
    <mergeCell ref="D18:D19"/>
    <mergeCell ref="D69:D70"/>
    <mergeCell ref="E69:E70"/>
    <mergeCell ref="F57:F62"/>
    <mergeCell ref="E57:E62"/>
    <mergeCell ref="D23:D26"/>
    <mergeCell ref="E51:E52"/>
    <mergeCell ref="F51:F52"/>
    <mergeCell ref="D51:D52"/>
    <mergeCell ref="D57:D62"/>
    <mergeCell ref="A3:N3"/>
    <mergeCell ref="A4:N4"/>
    <mergeCell ref="L6:N7"/>
    <mergeCell ref="H6:K8"/>
    <mergeCell ref="C6:C8"/>
    <mergeCell ref="A6:A8"/>
    <mergeCell ref="D6:D8"/>
    <mergeCell ref="F6:F8"/>
    <mergeCell ref="E6:E8"/>
    <mergeCell ref="A5:N5"/>
    <mergeCell ref="B6:B8"/>
    <mergeCell ref="G6:G8"/>
    <mergeCell ref="H2:N2"/>
    <mergeCell ref="H9:K9"/>
    <mergeCell ref="E13:E17"/>
    <mergeCell ref="A18:A19"/>
    <mergeCell ref="A43:A45"/>
    <mergeCell ref="E48:E49"/>
    <mergeCell ref="F48:F49"/>
    <mergeCell ref="A31:A33"/>
    <mergeCell ref="G18:G19"/>
    <mergeCell ref="E18:E19"/>
    <mergeCell ref="A10:A11"/>
    <mergeCell ref="C10:C11"/>
    <mergeCell ref="B10:B11"/>
    <mergeCell ref="G48:G49"/>
    <mergeCell ref="D48:D49"/>
    <mergeCell ref="G43:G45"/>
    <mergeCell ref="F43:F45"/>
    <mergeCell ref="D43:D45"/>
    <mergeCell ref="C43:C45"/>
    <mergeCell ref="C13:C17"/>
    <mergeCell ref="C23:C26"/>
    <mergeCell ref="D13:D17"/>
    <mergeCell ref="G23:G26"/>
    <mergeCell ref="C31:C33"/>
    <mergeCell ref="A69:A70"/>
    <mergeCell ref="B69:B70"/>
    <mergeCell ref="C69:C70"/>
    <mergeCell ref="B13:B17"/>
    <mergeCell ref="A66:A67"/>
    <mergeCell ref="B66:B67"/>
    <mergeCell ref="C66:C67"/>
    <mergeCell ref="B57:B62"/>
    <mergeCell ref="C57:C62"/>
    <mergeCell ref="C39:C40"/>
    <mergeCell ref="A39:A40"/>
    <mergeCell ref="A48:A49"/>
    <mergeCell ref="B48:B49"/>
    <mergeCell ref="C48:C49"/>
    <mergeCell ref="A23:A26"/>
    <mergeCell ref="A13:A17"/>
    <mergeCell ref="B31:B33"/>
    <mergeCell ref="B18:B19"/>
    <mergeCell ref="B43:B45"/>
    <mergeCell ref="B39:B40"/>
    <mergeCell ref="C55:C56"/>
    <mergeCell ref="C18:C19"/>
    <mergeCell ref="C51:C52"/>
    <mergeCell ref="B51:B52"/>
    <mergeCell ref="A51:A52"/>
    <mergeCell ref="A36:A37"/>
    <mergeCell ref="B36:B37"/>
    <mergeCell ref="C36:C37"/>
    <mergeCell ref="E36:E37"/>
    <mergeCell ref="F36:F37"/>
    <mergeCell ref="G36:G37"/>
    <mergeCell ref="D36:D37"/>
    <mergeCell ref="D31:D33"/>
  </mergeCells>
  <pageMargins left="0.39370078740157483" right="0.39370078740157483" top="0.74803149606299213" bottom="0.74803149606299213" header="0.31496062992125984" footer="0.31496062992125984"/>
  <pageSetup paperSize="9" scale="70" fitToHeight="0" orientation="landscape" r:id="rId1"/>
  <ignoredErrors>
    <ignoredError sqref="L60:N60" formula="1"/>
    <ignoredError sqref="A1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- график</vt:lpstr>
      <vt:lpstr>'план - график'!Область_печати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afilatov</dc:creator>
  <cp:lastModifiedBy>Кондрашова</cp:lastModifiedBy>
  <cp:revision>0</cp:revision>
  <cp:lastPrinted>2023-07-26T09:36:41Z</cp:lastPrinted>
  <dcterms:created xsi:type="dcterms:W3CDTF">2003-11-27T19:40:47Z</dcterms:created>
  <dcterms:modified xsi:type="dcterms:W3CDTF">2023-07-26T09:36:54Z</dcterms:modified>
</cp:coreProperties>
</file>