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010" yWindow="690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Лист1!$A$1:$P$151</definedName>
  </definedNames>
  <calcPr calcId="144525"/>
</workbook>
</file>

<file path=xl/calcChain.xml><?xml version="1.0" encoding="utf-8"?>
<calcChain xmlns="http://schemas.openxmlformats.org/spreadsheetml/2006/main">
  <c r="T18" i="1" l="1"/>
  <c r="T16" i="1"/>
  <c r="S13" i="1" l="1"/>
  <c r="S18" i="1" l="1"/>
  <c r="F7" i="1" l="1"/>
  <c r="S10" i="1" l="1"/>
  <c r="S16" i="1"/>
  <c r="T13" i="1"/>
  <c r="T10" i="1" s="1"/>
  <c r="P6" i="1" l="1"/>
  <c r="O6" i="1"/>
  <c r="N6" i="1"/>
  <c r="M6" i="1"/>
  <c r="K6" i="1"/>
  <c r="J6" i="1"/>
  <c r="H26" i="1" l="1"/>
  <c r="H33" i="1"/>
  <c r="F33" i="1" l="1"/>
  <c r="F26" i="1"/>
  <c r="E33" i="1"/>
  <c r="E26" i="1"/>
  <c r="H19" i="1"/>
  <c r="F19" i="1"/>
  <c r="H12" i="1"/>
  <c r="F12" i="1"/>
  <c r="E12" i="1"/>
  <c r="E19" i="1"/>
  <c r="H40" i="1"/>
  <c r="F40" i="1"/>
  <c r="E40" i="1"/>
  <c r="H47" i="1"/>
  <c r="F47" i="1"/>
  <c r="E47" i="1"/>
  <c r="H54" i="1"/>
  <c r="F54" i="1"/>
  <c r="E54" i="1"/>
  <c r="H61" i="1"/>
  <c r="F61" i="1"/>
  <c r="E61" i="1"/>
  <c r="H8" i="1"/>
  <c r="H9" i="1"/>
  <c r="H10" i="1"/>
  <c r="H11" i="1"/>
  <c r="H7" i="1"/>
  <c r="F8" i="1"/>
  <c r="F9" i="1"/>
  <c r="F10" i="1"/>
  <c r="F11" i="1"/>
  <c r="E8" i="1"/>
  <c r="E9" i="1"/>
  <c r="E10" i="1"/>
  <c r="E11" i="1"/>
  <c r="E7" i="1"/>
  <c r="L102" i="1"/>
  <c r="I102" i="1"/>
  <c r="G102" i="1"/>
  <c r="L101" i="1"/>
  <c r="I101" i="1"/>
  <c r="G101" i="1"/>
  <c r="L100" i="1"/>
  <c r="I100" i="1"/>
  <c r="G100" i="1"/>
  <c r="L99" i="1"/>
  <c r="I99" i="1"/>
  <c r="G99" i="1"/>
  <c r="L98" i="1"/>
  <c r="I98" i="1"/>
  <c r="G98" i="1"/>
  <c r="L97" i="1"/>
  <c r="I97" i="1"/>
  <c r="G97" i="1"/>
  <c r="L96" i="1"/>
  <c r="H96" i="1"/>
  <c r="F96" i="1"/>
  <c r="E96" i="1"/>
  <c r="H103" i="1"/>
  <c r="H110" i="1"/>
  <c r="H117" i="1"/>
  <c r="H124" i="1"/>
  <c r="H131" i="1"/>
  <c r="H138" i="1"/>
  <c r="H145" i="1"/>
  <c r="F145" i="1"/>
  <c r="E145" i="1"/>
  <c r="F138" i="1"/>
  <c r="E138" i="1"/>
  <c r="F131" i="1"/>
  <c r="E131" i="1"/>
  <c r="F124" i="1"/>
  <c r="E124" i="1"/>
  <c r="F117" i="1"/>
  <c r="E117" i="1"/>
  <c r="F110" i="1"/>
  <c r="E110" i="1"/>
  <c r="F103" i="1"/>
  <c r="E103" i="1"/>
  <c r="H89" i="1"/>
  <c r="F89" i="1"/>
  <c r="E89" i="1"/>
  <c r="H82" i="1"/>
  <c r="F82" i="1"/>
  <c r="E82" i="1"/>
  <c r="H75" i="1"/>
  <c r="F75" i="1"/>
  <c r="E75" i="1"/>
  <c r="H68" i="1"/>
  <c r="F68" i="1"/>
  <c r="E68" i="1"/>
  <c r="I145" i="1" l="1"/>
  <c r="I19" i="1"/>
  <c r="I47" i="1"/>
  <c r="I96" i="1"/>
  <c r="G96" i="1"/>
  <c r="I103" i="1"/>
  <c r="I110" i="1"/>
  <c r="I12" i="1"/>
  <c r="I117" i="1"/>
  <c r="H6" i="1"/>
  <c r="E6" i="1"/>
  <c r="F6" i="1"/>
  <c r="L151" i="1"/>
  <c r="I151" i="1"/>
  <c r="G151" i="1"/>
  <c r="L150" i="1"/>
  <c r="I150" i="1"/>
  <c r="G150" i="1"/>
  <c r="L149" i="1"/>
  <c r="I149" i="1"/>
  <c r="G149" i="1"/>
  <c r="L148" i="1"/>
  <c r="I148" i="1"/>
  <c r="G148" i="1"/>
  <c r="L147" i="1"/>
  <c r="I147" i="1"/>
  <c r="G147" i="1"/>
  <c r="L146" i="1"/>
  <c r="I146" i="1"/>
  <c r="G146" i="1"/>
  <c r="L145" i="1"/>
  <c r="G145" i="1"/>
  <c r="L144" i="1"/>
  <c r="I144" i="1"/>
  <c r="G144" i="1"/>
  <c r="L143" i="1"/>
  <c r="I143" i="1"/>
  <c r="G143" i="1"/>
  <c r="L142" i="1"/>
  <c r="I142" i="1"/>
  <c r="G142" i="1"/>
  <c r="L141" i="1"/>
  <c r="I141" i="1"/>
  <c r="G141" i="1"/>
  <c r="L140" i="1"/>
  <c r="I140" i="1"/>
  <c r="G140" i="1"/>
  <c r="L139" i="1"/>
  <c r="I139" i="1"/>
  <c r="G139" i="1"/>
  <c r="L138" i="1"/>
  <c r="G138" i="1"/>
  <c r="L137" i="1"/>
  <c r="I137" i="1"/>
  <c r="G137" i="1"/>
  <c r="L136" i="1"/>
  <c r="I136" i="1"/>
  <c r="G136" i="1"/>
  <c r="L135" i="1"/>
  <c r="I135" i="1"/>
  <c r="G135" i="1"/>
  <c r="L134" i="1"/>
  <c r="I134" i="1"/>
  <c r="G134" i="1"/>
  <c r="L133" i="1"/>
  <c r="I133" i="1"/>
  <c r="G133" i="1"/>
  <c r="L132" i="1"/>
  <c r="I132" i="1"/>
  <c r="G132" i="1"/>
  <c r="L131" i="1"/>
  <c r="G131" i="1"/>
  <c r="L130" i="1"/>
  <c r="I130" i="1"/>
  <c r="G130" i="1"/>
  <c r="L129" i="1"/>
  <c r="I129" i="1"/>
  <c r="G129" i="1"/>
  <c r="L128" i="1"/>
  <c r="I128" i="1"/>
  <c r="G128" i="1"/>
  <c r="L127" i="1"/>
  <c r="I127" i="1"/>
  <c r="G127" i="1"/>
  <c r="L126" i="1"/>
  <c r="I126" i="1"/>
  <c r="G126" i="1"/>
  <c r="L125" i="1"/>
  <c r="I125" i="1"/>
  <c r="G125" i="1"/>
  <c r="L124" i="1"/>
  <c r="G124" i="1"/>
  <c r="L123" i="1"/>
  <c r="I123" i="1"/>
  <c r="G123" i="1"/>
  <c r="L122" i="1"/>
  <c r="I122" i="1"/>
  <c r="G122" i="1"/>
  <c r="L121" i="1"/>
  <c r="I121" i="1"/>
  <c r="G121" i="1"/>
  <c r="L120" i="1"/>
  <c r="I120" i="1"/>
  <c r="G120" i="1"/>
  <c r="L119" i="1"/>
  <c r="I119" i="1"/>
  <c r="G119" i="1"/>
  <c r="L118" i="1"/>
  <c r="I118" i="1"/>
  <c r="G118" i="1"/>
  <c r="L117" i="1"/>
  <c r="G117" i="1"/>
  <c r="L116" i="1"/>
  <c r="I116" i="1"/>
  <c r="G116" i="1"/>
  <c r="L115" i="1"/>
  <c r="I115" i="1"/>
  <c r="G115" i="1"/>
  <c r="L114" i="1"/>
  <c r="I114" i="1"/>
  <c r="G114" i="1"/>
  <c r="L113" i="1"/>
  <c r="I113" i="1"/>
  <c r="G113" i="1"/>
  <c r="L112" i="1"/>
  <c r="I112" i="1"/>
  <c r="G112" i="1"/>
  <c r="L111" i="1"/>
  <c r="I111" i="1"/>
  <c r="G111" i="1"/>
  <c r="L110" i="1"/>
  <c r="G110" i="1"/>
  <c r="L109" i="1"/>
  <c r="I109" i="1"/>
  <c r="G109" i="1"/>
  <c r="L108" i="1"/>
  <c r="I108" i="1"/>
  <c r="G108" i="1"/>
  <c r="L107" i="1"/>
  <c r="I107" i="1"/>
  <c r="G107" i="1"/>
  <c r="L106" i="1"/>
  <c r="I106" i="1"/>
  <c r="G106" i="1"/>
  <c r="L105" i="1"/>
  <c r="I105" i="1"/>
  <c r="G105" i="1"/>
  <c r="L104" i="1"/>
  <c r="I104" i="1"/>
  <c r="G104" i="1"/>
  <c r="L103" i="1"/>
  <c r="G103" i="1"/>
  <c r="L95" i="1"/>
  <c r="I95" i="1"/>
  <c r="G95" i="1"/>
  <c r="L94" i="1"/>
  <c r="I94" i="1"/>
  <c r="G94" i="1"/>
  <c r="L93" i="1"/>
  <c r="I93" i="1"/>
  <c r="G93" i="1"/>
  <c r="L92" i="1"/>
  <c r="I92" i="1"/>
  <c r="G92" i="1"/>
  <c r="L91" i="1"/>
  <c r="I91" i="1"/>
  <c r="G91" i="1"/>
  <c r="L90" i="1"/>
  <c r="I90" i="1"/>
  <c r="G90" i="1"/>
  <c r="L89" i="1"/>
  <c r="I89" i="1"/>
  <c r="G89" i="1"/>
  <c r="L88" i="1"/>
  <c r="I88" i="1"/>
  <c r="G88" i="1"/>
  <c r="L87" i="1"/>
  <c r="I87" i="1"/>
  <c r="G87" i="1"/>
  <c r="L86" i="1"/>
  <c r="I86" i="1"/>
  <c r="G86" i="1"/>
  <c r="L85" i="1"/>
  <c r="I85" i="1"/>
  <c r="G85" i="1"/>
  <c r="L84" i="1"/>
  <c r="I84" i="1"/>
  <c r="G84" i="1"/>
  <c r="L83" i="1"/>
  <c r="I83" i="1"/>
  <c r="G83" i="1"/>
  <c r="L82" i="1"/>
  <c r="I82" i="1"/>
  <c r="G82" i="1"/>
  <c r="L81" i="1"/>
  <c r="I81" i="1"/>
  <c r="G81" i="1"/>
  <c r="L80" i="1"/>
  <c r="I80" i="1"/>
  <c r="G80" i="1"/>
  <c r="L79" i="1"/>
  <c r="I79" i="1"/>
  <c r="G79" i="1"/>
  <c r="L78" i="1"/>
  <c r="I78" i="1"/>
  <c r="G78" i="1"/>
  <c r="L77" i="1"/>
  <c r="I77" i="1"/>
  <c r="G77" i="1"/>
  <c r="L76" i="1"/>
  <c r="I76" i="1"/>
  <c r="G76" i="1"/>
  <c r="L75" i="1"/>
  <c r="I75" i="1"/>
  <c r="G75" i="1"/>
  <c r="L74" i="1"/>
  <c r="I74" i="1"/>
  <c r="G74" i="1"/>
  <c r="L73" i="1"/>
  <c r="I73" i="1"/>
  <c r="G73" i="1"/>
  <c r="L72" i="1"/>
  <c r="I72" i="1"/>
  <c r="G72" i="1"/>
  <c r="L71" i="1"/>
  <c r="I71" i="1"/>
  <c r="G71" i="1"/>
  <c r="L70" i="1"/>
  <c r="I70" i="1"/>
  <c r="G70" i="1"/>
  <c r="L69" i="1"/>
  <c r="I69" i="1"/>
  <c r="G69" i="1"/>
  <c r="L68" i="1"/>
  <c r="I68" i="1"/>
  <c r="G68" i="1"/>
  <c r="L67" i="1"/>
  <c r="I67" i="1"/>
  <c r="G67" i="1"/>
  <c r="L66" i="1"/>
  <c r="I66" i="1"/>
  <c r="G66" i="1"/>
  <c r="L65" i="1"/>
  <c r="I65" i="1"/>
  <c r="G65" i="1"/>
  <c r="L64" i="1"/>
  <c r="I64" i="1"/>
  <c r="G64" i="1"/>
  <c r="L63" i="1"/>
  <c r="I63" i="1"/>
  <c r="G63" i="1"/>
  <c r="L62" i="1"/>
  <c r="I62" i="1"/>
  <c r="G62" i="1"/>
  <c r="L61" i="1"/>
  <c r="I61" i="1"/>
  <c r="G61" i="1"/>
  <c r="L60" i="1"/>
  <c r="I60" i="1"/>
  <c r="G60" i="1"/>
  <c r="L59" i="1"/>
  <c r="I59" i="1"/>
  <c r="G59" i="1"/>
  <c r="L58" i="1"/>
  <c r="I58" i="1"/>
  <c r="G58" i="1"/>
  <c r="L57" i="1"/>
  <c r="I57" i="1"/>
  <c r="G57" i="1"/>
  <c r="L56" i="1"/>
  <c r="I56" i="1"/>
  <c r="G56" i="1"/>
  <c r="L55" i="1"/>
  <c r="I55" i="1"/>
  <c r="G55" i="1"/>
  <c r="L54" i="1"/>
  <c r="G54" i="1"/>
  <c r="L53" i="1"/>
  <c r="I53" i="1"/>
  <c r="G53" i="1"/>
  <c r="L52" i="1"/>
  <c r="I52" i="1"/>
  <c r="G52" i="1"/>
  <c r="L51" i="1"/>
  <c r="I51" i="1"/>
  <c r="G51" i="1"/>
  <c r="L50" i="1"/>
  <c r="I50" i="1"/>
  <c r="G50" i="1"/>
  <c r="L49" i="1"/>
  <c r="I49" i="1"/>
  <c r="G49" i="1"/>
  <c r="L48" i="1"/>
  <c r="I48" i="1"/>
  <c r="G48" i="1"/>
  <c r="L47" i="1"/>
  <c r="G47" i="1"/>
  <c r="I54" i="1" l="1"/>
  <c r="I124" i="1"/>
  <c r="I138" i="1"/>
  <c r="I131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6" i="1"/>
  <c r="I7" i="1"/>
  <c r="I8" i="1"/>
  <c r="I9" i="1"/>
  <c r="I10" i="1"/>
  <c r="I11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" i="1"/>
  <c r="I40" i="1" l="1"/>
</calcChain>
</file>

<file path=xl/sharedStrings.xml><?xml version="1.0" encoding="utf-8"?>
<sst xmlns="http://schemas.openxmlformats.org/spreadsheetml/2006/main" count="175" uniqueCount="52">
  <si>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</si>
  <si>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</si>
  <si>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</si>
  <si>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</si>
  <si>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</si>
  <si>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</si>
  <si>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</si>
  <si>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</si>
  <si>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</si>
  <si>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</si>
  <si>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</si>
  <si>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</si>
  <si>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</si>
  <si>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</si>
  <si>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</si>
  <si>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</si>
  <si>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Информация о реализации государственных программ Курской области за 2024 год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</si>
  <si>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</si>
  <si>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</si>
  <si>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</si>
  <si>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</si>
  <si>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</si>
  <si>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</si>
  <si>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</si>
  <si>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>Предусмотрено государственной программой в соответствии с 110- ЗКО  от 04.12.2024</t>
  </si>
  <si>
    <t>Региональный проект "Культурная среда"</t>
  </si>
  <si>
    <t>Региональный проект "Творческие люди"</t>
  </si>
  <si>
    <t>Государственная программа "Развитие культуры в
Курской области"</t>
  </si>
  <si>
    <t>Региональный проект "Цифровая культура"</t>
  </si>
  <si>
    <t>Региональный проект "Развитие туристической инфраструктуры"</t>
  </si>
  <si>
    <t>Региональный проект "Развитие культуры и творчества"</t>
  </si>
  <si>
    <t>Региональный проект "Сохранение культурного и исторического наследия"</t>
  </si>
  <si>
    <t>Региональный проект "Развитие инфраструктуры в сфере культуры"</t>
  </si>
  <si>
    <t>Комплекс процессных мероприятий "Обеспечение деятельности Министерства по государственной охране объектов культурного наследия Курской области и подведомственных учреждений"</t>
  </si>
  <si>
    <t>Комплекс процессных мероприятий "Развитие библиотечного дела в Курской области"</t>
  </si>
  <si>
    <t>Комплекс процессных мероприятий "Развитие музейного дела в Курской области"</t>
  </si>
  <si>
    <t>Комплекс процессных мероприятий "Сохранение и развитие театрального дела в Курской области"</t>
  </si>
  <si>
    <t>Комплекс процессных мероприятий "Сохранение и развитие музыкального исполнительского искусства в Курской области"</t>
  </si>
  <si>
    <t>Комплекс процессных мероприятий "Поддержка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области"</t>
  </si>
  <si>
    <t>Комплекс процессных мероприятий "Обеспечение деятельности Министерства культуры Курской области, подведомственных учреждений и мероприятий в области искусства"</t>
  </si>
  <si>
    <t>Комплекс процессных мероприятий "Сохранение и развитие кинообслуживания населения в Курской области"</t>
  </si>
  <si>
    <t>Комплекс процессных мероприятий "Реализация образовательных программ дополнительного образования и мероприятия по их развитию в области культуры и искусства"</t>
  </si>
  <si>
    <t>Комплекс процессных мероприятий "Реализация образовательных программ среднего профессионального образования и профессионального обучения в области культуры и искусства"</t>
  </si>
  <si>
    <t>Комплекс процессных мероприятий "Развитие доступной туристской среды"</t>
  </si>
  <si>
    <t>Комплекс процессных мероприятий "Обеспечение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области"</t>
  </si>
  <si>
    <t>Комплекс процессных мероприятий "Сохранение и развитие традиционной народной культуры, нематериального культурного наследия в Курской области"</t>
  </si>
  <si>
    <t>проектная часть</t>
  </si>
  <si>
    <t>процессная часть</t>
  </si>
  <si>
    <t>всего</t>
  </si>
  <si>
    <t>план</t>
  </si>
  <si>
    <t>факт</t>
  </si>
  <si>
    <t>минус КПМ с ОИВ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</si>
</sst>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abSelected="1" view="pageBreakPreview" zoomScale="83" zoomScaleNormal="100" zoomScaleSheetLayoutView="83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T19" sqref="T19"/>
    </sheetView>
  </sheetViews>
  <sheetFormatPr defaultRowHeight="15" x14ac:dyDescent="0.25"/>
  <cols>
    <col min="1" max="1" width="4.85546875" customWidth="1"/>
    <col min="2" max="2" width="15.5703125" customWidth="1"/>
    <col min="3" max="3" width="13.140625" customWidth="1"/>
    <col min="4" max="4" width="15.28515625" customWidth="1"/>
    <col min="5" max="5" width="12.42578125" customWidth="1"/>
    <col min="6" max="6" width="17.42578125" customWidth="1"/>
    <col min="7" max="7" width="11.4257812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3.28515625" customWidth="1"/>
    <col min="19" max="19" width="15.140625" customWidth="1"/>
    <col min="20" max="20" width="17.28515625" customWidth="1"/>
    <col min="21" max="21" width="13.42578125" customWidth="1"/>
    <col min="22" max="22" width="12.28515625" customWidth="1"/>
  </cols>
  <sheetData>
    <row r="1" spans="1:21" ht="18" customHeight="1" x14ac:dyDescent="0.25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1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ht="69" customHeight="1" x14ac:dyDescent="0.25">
      <c r="A3" s="33" t="s">
        <v>0</v>
      </c>
      <c r="B3" s="31" t="s">
        <v>17</v>
      </c>
      <c r="C3" s="31" t="s">
        <v>18</v>
      </c>
      <c r="D3" s="35" t="s">
        <v>3</v>
      </c>
      <c r="E3" s="32" t="s">
        <v>8</v>
      </c>
      <c r="F3" s="32"/>
      <c r="G3" s="32"/>
      <c r="H3" s="32"/>
      <c r="I3" s="32"/>
      <c r="J3" s="32" t="s">
        <v>20</v>
      </c>
      <c r="K3" s="32"/>
      <c r="L3" s="32"/>
      <c r="M3" s="32" t="s">
        <v>21</v>
      </c>
      <c r="N3" s="32"/>
      <c r="O3" s="32" t="s">
        <v>22</v>
      </c>
      <c r="P3" s="32"/>
      <c r="Q3" s="31" t="s">
        <v>14</v>
      </c>
      <c r="R3" s="1"/>
    </row>
    <row r="4" spans="1:21" ht="96" customHeight="1" x14ac:dyDescent="0.25">
      <c r="A4" s="33"/>
      <c r="B4" s="31"/>
      <c r="C4" s="31"/>
      <c r="D4" s="36"/>
      <c r="E4" s="19" t="s">
        <v>24</v>
      </c>
      <c r="F4" s="19" t="s">
        <v>19</v>
      </c>
      <c r="G4" s="6" t="s">
        <v>1</v>
      </c>
      <c r="H4" s="16" t="s">
        <v>11</v>
      </c>
      <c r="I4" s="6" t="s">
        <v>2</v>
      </c>
      <c r="J4" s="17" t="s">
        <v>12</v>
      </c>
      <c r="K4" s="17" t="s">
        <v>13</v>
      </c>
      <c r="L4" s="13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31"/>
      <c r="R4" s="1"/>
    </row>
    <row r="5" spans="1:2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</row>
    <row r="6" spans="1:21" ht="14.25" customHeight="1" x14ac:dyDescent="0.25">
      <c r="A6" s="40"/>
      <c r="B6" s="30" t="s">
        <v>27</v>
      </c>
      <c r="C6" s="34"/>
      <c r="D6" s="11" t="s">
        <v>4</v>
      </c>
      <c r="E6" s="23">
        <f>E7+E8+E9+E10+E11</f>
        <v>3110365.5430000001</v>
      </c>
      <c r="F6" s="23">
        <f>F7+F8+F9+F10+F11</f>
        <v>3122655.5549999997</v>
      </c>
      <c r="G6" s="23">
        <f>F6-E6</f>
        <v>12290.011999999639</v>
      </c>
      <c r="H6" s="23">
        <f>H7+H8+H9+H10+H11</f>
        <v>3057830.6274600001</v>
      </c>
      <c r="I6" s="21">
        <f>H6/F6</f>
        <v>0.97924044890695616</v>
      </c>
      <c r="J6" s="22">
        <f>J12+J19+J26+J33+J40+J47+J54+J61+J68+J75+J82+J89+J96+J103+J110+J117+J124+J131+J138+J145</f>
        <v>39</v>
      </c>
      <c r="K6" s="22">
        <f>K12+K19+K26+K33+K40+K47+K54+K61+K68+K75+K82+K89+K96+K103+K110+K117+K124+K131+K138+K145</f>
        <v>32</v>
      </c>
      <c r="L6" s="8">
        <f>(K6/J6)*100</f>
        <v>82.051282051282044</v>
      </c>
      <c r="M6" s="22">
        <f t="shared" ref="M6:P6" si="0">M12+M19+M26+M33+M40+M47+M54+M61+M68+M75+M82+M89+M96+M103+M110+M117+M124+M131+M138+M145</f>
        <v>63</v>
      </c>
      <c r="N6" s="22">
        <f t="shared" si="0"/>
        <v>60</v>
      </c>
      <c r="O6" s="22">
        <f t="shared" si="0"/>
        <v>345</v>
      </c>
      <c r="P6" s="22">
        <f t="shared" si="0"/>
        <v>344</v>
      </c>
      <c r="Q6" s="37"/>
    </row>
    <row r="7" spans="1:21" ht="18" customHeight="1" x14ac:dyDescent="0.25">
      <c r="A7" s="41"/>
      <c r="B7" s="30"/>
      <c r="C7" s="34"/>
      <c r="D7" s="10" t="s">
        <v>6</v>
      </c>
      <c r="E7" s="24">
        <f>E13+E20+E27+E34+E41+E48+E55+E62+E69+E76+E83+E90+E97+E104+E111+E118+E125+E132+E139+E146</f>
        <v>327978.42599999998</v>
      </c>
      <c r="F7" s="24">
        <f>F13+F20+F27+F34+F41+F48+F55+F62+F69+F76+F83+F90+F97+F104+F111+F118+F125+F132+F139+F146</f>
        <v>327011.02599999995</v>
      </c>
      <c r="G7" s="23">
        <f t="shared" ref="G7:G46" si="1">F7-E7</f>
        <v>-967.40000000002328</v>
      </c>
      <c r="H7" s="24">
        <f>H13+H20+H27+H34+H41+H48+H55+H62+H69+H76+H83+H90+H97+H104+H111+H118+H125+H132+H139+H146</f>
        <v>315251.02599999995</v>
      </c>
      <c r="I7" s="21">
        <f t="shared" ref="I7:I46" si="2">H7/F7</f>
        <v>0.96403790984099724</v>
      </c>
      <c r="J7" s="12"/>
      <c r="K7" s="9"/>
      <c r="L7" s="8" t="e">
        <f t="shared" ref="L7:L46" si="3">(K7/J7)*100</f>
        <v>#DIV/0!</v>
      </c>
      <c r="M7" s="9"/>
      <c r="N7" s="9"/>
      <c r="O7" s="9"/>
      <c r="P7" s="9"/>
      <c r="Q7" s="38"/>
    </row>
    <row r="8" spans="1:21" ht="14.25" customHeight="1" x14ac:dyDescent="0.25">
      <c r="A8" s="41"/>
      <c r="B8" s="30"/>
      <c r="C8" s="34"/>
      <c r="D8" s="7" t="s">
        <v>5</v>
      </c>
      <c r="E8" s="24">
        <f t="shared" ref="E8:F8" si="4">E14+E21+E28+E35+E42+E49+E56+E63+E70+E77+E84+E91+E98+E105+E112+E119+E126+E133+E140+E147</f>
        <v>2773427.9410000001</v>
      </c>
      <c r="F8" s="24">
        <f t="shared" si="4"/>
        <v>2786695.2229999998</v>
      </c>
      <c r="G8" s="23">
        <f t="shared" si="1"/>
        <v>13267.281999999657</v>
      </c>
      <c r="H8" s="24">
        <f t="shared" ref="H8:H11" si="5">H14+H21+H28+H35+H42+H49+H56+H63+H70+H77+H84+H91+H98+H105+H112+H119+H126+H133+H140+H147</f>
        <v>2733640.7354600001</v>
      </c>
      <c r="I8" s="21">
        <f t="shared" si="2"/>
        <v>0.98096150339580945</v>
      </c>
      <c r="J8" s="12"/>
      <c r="K8" s="9"/>
      <c r="L8" s="8" t="e">
        <f t="shared" si="3"/>
        <v>#DIV/0!</v>
      </c>
      <c r="M8" s="9"/>
      <c r="N8" s="9"/>
      <c r="O8" s="9"/>
      <c r="P8" s="9"/>
      <c r="Q8" s="38"/>
      <c r="S8" s="28" t="s">
        <v>48</v>
      </c>
      <c r="T8" s="28"/>
    </row>
    <row r="9" spans="1:21" ht="16.5" customHeight="1" x14ac:dyDescent="0.25">
      <c r="A9" s="41"/>
      <c r="B9" s="30"/>
      <c r="C9" s="34"/>
      <c r="D9" s="10" t="s">
        <v>9</v>
      </c>
      <c r="E9" s="24">
        <f t="shared" ref="E9:F9" si="6">E15+E22+E29+E36+E43+E50+E57+E64+E71+E78+E85+E92+E99+E106+E113+E120+E127+E134+E141+E148</f>
        <v>8959.1759999999995</v>
      </c>
      <c r="F9" s="24">
        <f t="shared" si="6"/>
        <v>8949.3060000000005</v>
      </c>
      <c r="G9" s="23">
        <f t="shared" si="1"/>
        <v>-9.8699999999989814</v>
      </c>
      <c r="H9" s="24">
        <f t="shared" si="5"/>
        <v>8938.866</v>
      </c>
      <c r="I9" s="21">
        <f t="shared" si="2"/>
        <v>0.99883342909494877</v>
      </c>
      <c r="J9" s="12"/>
      <c r="K9" s="9"/>
      <c r="L9" s="8" t="e">
        <f t="shared" si="3"/>
        <v>#DIV/0!</v>
      </c>
      <c r="M9" s="9"/>
      <c r="N9" s="9"/>
      <c r="O9" s="9"/>
      <c r="P9" s="9"/>
      <c r="Q9" s="38"/>
      <c r="S9" s="27" t="s">
        <v>49</v>
      </c>
      <c r="T9" s="27" t="s">
        <v>50</v>
      </c>
    </row>
    <row r="10" spans="1:21" ht="25.5" customHeight="1" x14ac:dyDescent="0.25">
      <c r="A10" s="41"/>
      <c r="B10" s="30"/>
      <c r="C10" s="34"/>
      <c r="D10" s="7" t="s">
        <v>23</v>
      </c>
      <c r="E10" s="24">
        <f t="shared" ref="E10:F10" si="7">E16+E23+E30+E37+E44+E51+E58+E65+E72+E79+E86+E93+E100+E107+E114+E121+E128+E135+E142+E149</f>
        <v>0</v>
      </c>
      <c r="F10" s="24">
        <f t="shared" si="7"/>
        <v>0</v>
      </c>
      <c r="G10" s="23">
        <f t="shared" si="1"/>
        <v>0</v>
      </c>
      <c r="H10" s="24">
        <f t="shared" si="5"/>
        <v>0</v>
      </c>
      <c r="I10" s="21" t="e">
        <f t="shared" si="2"/>
        <v>#DIV/0!</v>
      </c>
      <c r="J10" s="9"/>
      <c r="K10" s="9"/>
      <c r="L10" s="8" t="e">
        <f t="shared" si="3"/>
        <v>#DIV/0!</v>
      </c>
      <c r="M10" s="9"/>
      <c r="N10" s="9"/>
      <c r="O10" s="9"/>
      <c r="P10" s="9"/>
      <c r="Q10" s="38"/>
      <c r="S10" s="26">
        <f>S13+S16</f>
        <v>3113706.2489999998</v>
      </c>
      <c r="T10" s="26">
        <f>T13+T16</f>
        <v>3048891.7614600002</v>
      </c>
    </row>
    <row r="11" spans="1:21" ht="33" customHeight="1" x14ac:dyDescent="0.25">
      <c r="A11" s="42"/>
      <c r="B11" s="30"/>
      <c r="C11" s="34"/>
      <c r="D11" s="10" t="s">
        <v>7</v>
      </c>
      <c r="E11" s="24">
        <f t="shared" ref="E11:F11" si="8">E17+E24+E31+E38+E45+E52+E59+E66+E73+E80+E87+E94+E101+E108+E115+E122+E129+E136+E143+E150</f>
        <v>0</v>
      </c>
      <c r="F11" s="24">
        <f t="shared" si="8"/>
        <v>0</v>
      </c>
      <c r="G11" s="23">
        <f t="shared" si="1"/>
        <v>0</v>
      </c>
      <c r="H11" s="24">
        <f t="shared" si="5"/>
        <v>0</v>
      </c>
      <c r="I11" s="21" t="e">
        <f t="shared" si="2"/>
        <v>#DIV/0!</v>
      </c>
      <c r="J11" s="9"/>
      <c r="K11" s="9"/>
      <c r="L11" s="8" t="e">
        <f t="shared" si="3"/>
        <v>#DIV/0!</v>
      </c>
      <c r="M11" s="9"/>
      <c r="N11" s="9"/>
      <c r="O11" s="9"/>
      <c r="P11" s="9"/>
      <c r="Q11" s="39"/>
    </row>
    <row r="12" spans="1:21" ht="14.25" customHeight="1" x14ac:dyDescent="0.25">
      <c r="A12" s="40"/>
      <c r="B12" s="43" t="s">
        <v>25</v>
      </c>
      <c r="C12" s="46"/>
      <c r="D12" s="14" t="s">
        <v>4</v>
      </c>
      <c r="E12" s="23">
        <f>E13+E14+E15+E16+E18</f>
        <v>367497.34</v>
      </c>
      <c r="F12" s="23">
        <f>F13+F14+F15+F16+F18</f>
        <v>364024.57</v>
      </c>
      <c r="G12" s="23">
        <f t="shared" si="1"/>
        <v>-3472.7700000000186</v>
      </c>
      <c r="H12" s="23">
        <f>H13+H14+H15+H16+H18</f>
        <v>321384</v>
      </c>
      <c r="I12" s="21">
        <f t="shared" si="2"/>
        <v>0.88286348363793132</v>
      </c>
      <c r="J12" s="8">
        <v>2</v>
      </c>
      <c r="K12" s="8">
        <v>2</v>
      </c>
      <c r="L12" s="8">
        <f t="shared" si="3"/>
        <v>100</v>
      </c>
      <c r="M12" s="8">
        <v>10</v>
      </c>
      <c r="N12" s="8">
        <v>9</v>
      </c>
      <c r="O12" s="8">
        <v>95</v>
      </c>
      <c r="P12" s="8">
        <v>95</v>
      </c>
      <c r="Q12" s="37"/>
      <c r="S12" s="28" t="s">
        <v>46</v>
      </c>
      <c r="T12" s="28"/>
    </row>
    <row r="13" spans="1:21" ht="18" customHeight="1" x14ac:dyDescent="0.25">
      <c r="A13" s="41"/>
      <c r="B13" s="44"/>
      <c r="C13" s="47"/>
      <c r="D13" s="10" t="s">
        <v>6</v>
      </c>
      <c r="E13" s="24">
        <v>126949.87</v>
      </c>
      <c r="F13" s="24">
        <v>125982.47</v>
      </c>
      <c r="G13" s="23">
        <f t="shared" si="1"/>
        <v>-967.39999999999418</v>
      </c>
      <c r="H13" s="24">
        <v>125982.47</v>
      </c>
      <c r="I13" s="21">
        <f t="shared" si="2"/>
        <v>1</v>
      </c>
      <c r="J13" s="12"/>
      <c r="K13" s="9"/>
      <c r="L13" s="8" t="e">
        <f t="shared" si="3"/>
        <v>#DIV/0!</v>
      </c>
      <c r="M13" s="9"/>
      <c r="N13" s="9"/>
      <c r="O13" s="9"/>
      <c r="P13" s="9"/>
      <c r="Q13" s="38"/>
      <c r="S13" s="26">
        <f>F13+F14+F20+F21+F27+F28+F34+F35+F41+F42+F48+F49+F55+F56</f>
        <v>835070.054</v>
      </c>
      <c r="T13" s="26">
        <f>H13+H14+H20+H21+H27+H28+H34+H35+H41+H42+H48+H49+H55+H56</f>
        <v>780430.92400000012</v>
      </c>
      <c r="U13" s="26"/>
    </row>
    <row r="14" spans="1:21" ht="14.25" customHeight="1" x14ac:dyDescent="0.25">
      <c r="A14" s="41"/>
      <c r="B14" s="44"/>
      <c r="C14" s="47"/>
      <c r="D14" s="7" t="s">
        <v>5</v>
      </c>
      <c r="E14" s="24">
        <v>232874.92</v>
      </c>
      <c r="F14" s="24">
        <v>230379.42</v>
      </c>
      <c r="G14" s="23">
        <f t="shared" si="1"/>
        <v>-2495.5</v>
      </c>
      <c r="H14" s="24">
        <v>187749.29</v>
      </c>
      <c r="I14" s="21">
        <f t="shared" si="2"/>
        <v>0.81495686550474</v>
      </c>
      <c r="J14" s="12"/>
      <c r="K14" s="9"/>
      <c r="L14" s="8" t="e">
        <f t="shared" si="3"/>
        <v>#DIV/0!</v>
      </c>
      <c r="M14" s="9"/>
      <c r="N14" s="9"/>
      <c r="O14" s="9"/>
      <c r="P14" s="9"/>
      <c r="Q14" s="38"/>
    </row>
    <row r="15" spans="1:21" ht="16.5" customHeight="1" x14ac:dyDescent="0.25">
      <c r="A15" s="41"/>
      <c r="B15" s="44"/>
      <c r="C15" s="47"/>
      <c r="D15" s="10" t="s">
        <v>9</v>
      </c>
      <c r="E15" s="24">
        <v>7672.55</v>
      </c>
      <c r="F15" s="24">
        <v>7662.68</v>
      </c>
      <c r="G15" s="23">
        <f t="shared" si="1"/>
        <v>-9.8699999999998909</v>
      </c>
      <c r="H15" s="24">
        <v>7652.24</v>
      </c>
      <c r="I15" s="21">
        <f t="shared" si="2"/>
        <v>0.99863755239681151</v>
      </c>
      <c r="J15" s="12"/>
      <c r="K15" s="9"/>
      <c r="L15" s="8" t="e">
        <f t="shared" si="3"/>
        <v>#DIV/0!</v>
      </c>
      <c r="M15" s="9"/>
      <c r="N15" s="9"/>
      <c r="O15" s="9"/>
      <c r="P15" s="9"/>
      <c r="Q15" s="38"/>
      <c r="S15" s="28" t="s">
        <v>47</v>
      </c>
      <c r="T15" s="28"/>
    </row>
    <row r="16" spans="1:21" ht="26.25" customHeight="1" x14ac:dyDescent="0.25">
      <c r="A16" s="41"/>
      <c r="B16" s="44"/>
      <c r="C16" s="47"/>
      <c r="D16" s="49" t="s">
        <v>23</v>
      </c>
      <c r="E16" s="24">
        <v>0</v>
      </c>
      <c r="F16" s="24">
        <v>0</v>
      </c>
      <c r="G16" s="23">
        <f t="shared" si="1"/>
        <v>0</v>
      </c>
      <c r="H16" s="24">
        <v>0</v>
      </c>
      <c r="I16" s="21" t="e">
        <f t="shared" si="2"/>
        <v>#DIV/0!</v>
      </c>
      <c r="J16" s="12"/>
      <c r="K16" s="9"/>
      <c r="L16" s="8" t="e">
        <f t="shared" si="3"/>
        <v>#DIV/0!</v>
      </c>
      <c r="M16" s="9"/>
      <c r="N16" s="9"/>
      <c r="O16" s="9"/>
      <c r="P16" s="9"/>
      <c r="Q16" s="38"/>
      <c r="S16" s="26">
        <f>F62+F63+F70+F77+F84+F91+F98+F105+F112+F119+F126+F132+F133+F140+F147</f>
        <v>2278636.1949999998</v>
      </c>
      <c r="T16" s="26">
        <f>H62+H63+H70+H77+H84+H91+H98+H105+H112+H119+H126+H132+H133+H140+H147</f>
        <v>2268460.8374600001</v>
      </c>
    </row>
    <row r="17" spans="1:21" ht="12" hidden="1" customHeight="1" x14ac:dyDescent="0.25">
      <c r="A17" s="41"/>
      <c r="B17" s="44"/>
      <c r="C17" s="47"/>
      <c r="D17" s="50"/>
      <c r="E17" s="24"/>
      <c r="F17" s="24"/>
      <c r="G17" s="23">
        <f t="shared" si="1"/>
        <v>0</v>
      </c>
      <c r="H17" s="24"/>
      <c r="I17" s="21" t="e">
        <f t="shared" si="2"/>
        <v>#DIV/0!</v>
      </c>
      <c r="J17" s="9"/>
      <c r="K17" s="9"/>
      <c r="L17" s="8" t="e">
        <f t="shared" si="3"/>
        <v>#DIV/0!</v>
      </c>
      <c r="M17" s="9"/>
      <c r="N17" s="9"/>
      <c r="O17" s="9"/>
      <c r="P17" s="9"/>
      <c r="Q17" s="38"/>
    </row>
    <row r="18" spans="1:21" ht="24.75" customHeight="1" x14ac:dyDescent="0.25">
      <c r="A18" s="42"/>
      <c r="B18" s="45"/>
      <c r="C18" s="48"/>
      <c r="D18" s="10" t="s">
        <v>7</v>
      </c>
      <c r="E18" s="24">
        <v>0</v>
      </c>
      <c r="F18" s="24">
        <v>0</v>
      </c>
      <c r="G18" s="23">
        <f t="shared" si="1"/>
        <v>0</v>
      </c>
      <c r="H18" s="24">
        <v>0</v>
      </c>
      <c r="I18" s="21" t="e">
        <f t="shared" si="2"/>
        <v>#DIV/0!</v>
      </c>
      <c r="J18" s="9"/>
      <c r="K18" s="9"/>
      <c r="L18" s="8" t="e">
        <f t="shared" si="3"/>
        <v>#DIV/0!</v>
      </c>
      <c r="M18" s="9"/>
      <c r="N18" s="9"/>
      <c r="O18" s="9"/>
      <c r="P18" s="9"/>
      <c r="Q18" s="39"/>
      <c r="S18" s="26">
        <f>S16-F61-F110-F138</f>
        <v>1802565.9639999997</v>
      </c>
      <c r="T18" s="26">
        <f>T16-H61-H110-H138-0.01</f>
        <v>1792980.6470600001</v>
      </c>
      <c r="U18" t="s">
        <v>51</v>
      </c>
    </row>
    <row r="19" spans="1:21" x14ac:dyDescent="0.25">
      <c r="A19" s="40"/>
      <c r="B19" s="43" t="s">
        <v>26</v>
      </c>
      <c r="C19" s="46"/>
      <c r="D19" s="18" t="s">
        <v>4</v>
      </c>
      <c r="E19" s="23">
        <f>E20+E21+E22+E23+E25</f>
        <v>5662.9740000000002</v>
      </c>
      <c r="F19" s="23">
        <f>F20+F21+F22+F23+F25</f>
        <v>5662.9740000000002</v>
      </c>
      <c r="G19" s="23">
        <f t="shared" si="1"/>
        <v>0</v>
      </c>
      <c r="H19" s="23">
        <f>H20+H21+H22+H23+H25</f>
        <v>5653.9760000000006</v>
      </c>
      <c r="I19" s="21">
        <f t="shared" si="2"/>
        <v>0.99841108223346964</v>
      </c>
      <c r="J19" s="8">
        <v>4</v>
      </c>
      <c r="K19" s="8">
        <v>4</v>
      </c>
      <c r="L19" s="8">
        <f t="shared" si="3"/>
        <v>100</v>
      </c>
      <c r="M19" s="8">
        <v>4</v>
      </c>
      <c r="N19" s="8">
        <v>4</v>
      </c>
      <c r="O19" s="8">
        <v>89</v>
      </c>
      <c r="P19" s="8">
        <v>89</v>
      </c>
      <c r="Q19" s="5"/>
    </row>
    <row r="20" spans="1:21" ht="22.5" x14ac:dyDescent="0.25">
      <c r="A20" s="41"/>
      <c r="B20" s="44"/>
      <c r="C20" s="47"/>
      <c r="D20" s="10" t="s">
        <v>6</v>
      </c>
      <c r="E20" s="24">
        <v>2050</v>
      </c>
      <c r="F20" s="24">
        <v>2050</v>
      </c>
      <c r="G20" s="23">
        <f t="shared" si="1"/>
        <v>0</v>
      </c>
      <c r="H20" s="24">
        <v>2050</v>
      </c>
      <c r="I20" s="21">
        <f t="shared" si="2"/>
        <v>1</v>
      </c>
      <c r="J20" s="12"/>
      <c r="K20" s="9"/>
      <c r="L20" s="8" t="e">
        <f t="shared" si="3"/>
        <v>#DIV/0!</v>
      </c>
      <c r="M20" s="9"/>
      <c r="N20" s="9"/>
      <c r="O20" s="9"/>
      <c r="P20" s="9"/>
      <c r="Q20" s="15"/>
    </row>
    <row r="21" spans="1:21" x14ac:dyDescent="0.25">
      <c r="A21" s="41"/>
      <c r="B21" s="44"/>
      <c r="C21" s="47"/>
      <c r="D21" s="7" t="s">
        <v>5</v>
      </c>
      <c r="E21" s="24">
        <v>3591.8380000000002</v>
      </c>
      <c r="F21" s="24">
        <v>3591.8380000000002</v>
      </c>
      <c r="G21" s="23">
        <f t="shared" si="1"/>
        <v>0</v>
      </c>
      <c r="H21" s="24">
        <v>3582.84</v>
      </c>
      <c r="I21" s="21">
        <f t="shared" si="2"/>
        <v>0.99749487588248686</v>
      </c>
      <c r="J21" s="12"/>
      <c r="K21" s="9"/>
      <c r="L21" s="8" t="e">
        <f t="shared" si="3"/>
        <v>#DIV/0!</v>
      </c>
      <c r="M21" s="9"/>
      <c r="N21" s="9"/>
      <c r="O21" s="9"/>
      <c r="P21" s="9"/>
    </row>
    <row r="22" spans="1:21" x14ac:dyDescent="0.25">
      <c r="A22" s="41"/>
      <c r="B22" s="44"/>
      <c r="C22" s="47"/>
      <c r="D22" s="10" t="s">
        <v>9</v>
      </c>
      <c r="E22" s="24">
        <v>21.135999999999999</v>
      </c>
      <c r="F22" s="24">
        <v>21.135999999999999</v>
      </c>
      <c r="G22" s="23">
        <f t="shared" si="1"/>
        <v>0</v>
      </c>
      <c r="H22" s="24">
        <v>21.135999999999999</v>
      </c>
      <c r="I22" s="21">
        <f t="shared" si="2"/>
        <v>1</v>
      </c>
      <c r="J22" s="12"/>
      <c r="K22" s="9"/>
      <c r="L22" s="8" t="e">
        <f t="shared" si="3"/>
        <v>#DIV/0!</v>
      </c>
      <c r="M22" s="9"/>
      <c r="N22" s="9"/>
      <c r="O22" s="9"/>
      <c r="P22" s="9"/>
    </row>
    <row r="23" spans="1:21" ht="24" customHeight="1" x14ac:dyDescent="0.25">
      <c r="A23" s="41"/>
      <c r="B23" s="44"/>
      <c r="C23" s="47"/>
      <c r="D23" s="49" t="s">
        <v>23</v>
      </c>
      <c r="E23" s="24">
        <v>0</v>
      </c>
      <c r="F23" s="24">
        <v>0</v>
      </c>
      <c r="G23" s="23">
        <f t="shared" si="1"/>
        <v>0</v>
      </c>
      <c r="H23" s="24">
        <v>0</v>
      </c>
      <c r="I23" s="21" t="e">
        <f t="shared" si="2"/>
        <v>#DIV/0!</v>
      </c>
      <c r="J23" s="12"/>
      <c r="K23" s="9"/>
      <c r="L23" s="8" t="e">
        <f t="shared" si="3"/>
        <v>#DIV/0!</v>
      </c>
      <c r="M23" s="9"/>
      <c r="N23" s="9"/>
      <c r="O23" s="9"/>
      <c r="P23" s="9"/>
    </row>
    <row r="24" spans="1:21" hidden="1" x14ac:dyDescent="0.25">
      <c r="A24" s="41"/>
      <c r="B24" s="44"/>
      <c r="C24" s="47"/>
      <c r="D24" s="50"/>
      <c r="E24" s="24">
        <v>0</v>
      </c>
      <c r="F24" s="24">
        <v>0</v>
      </c>
      <c r="G24" s="23">
        <f t="shared" si="1"/>
        <v>0</v>
      </c>
      <c r="H24" s="24">
        <v>0</v>
      </c>
      <c r="I24" s="21" t="e">
        <f t="shared" si="2"/>
        <v>#DIV/0!</v>
      </c>
      <c r="J24" s="9"/>
      <c r="K24" s="9"/>
      <c r="L24" s="8" t="e">
        <f t="shared" si="3"/>
        <v>#DIV/0!</v>
      </c>
      <c r="M24" s="9"/>
      <c r="N24" s="9"/>
      <c r="O24" s="9"/>
      <c r="P24" s="9"/>
    </row>
    <row r="25" spans="1:21" ht="22.5" x14ac:dyDescent="0.25">
      <c r="A25" s="42"/>
      <c r="B25" s="45"/>
      <c r="C25" s="48"/>
      <c r="D25" s="10" t="s">
        <v>7</v>
      </c>
      <c r="E25" s="24">
        <v>0</v>
      </c>
      <c r="F25" s="24">
        <v>0</v>
      </c>
      <c r="G25" s="23">
        <f t="shared" si="1"/>
        <v>0</v>
      </c>
      <c r="H25" s="24">
        <v>0</v>
      </c>
      <c r="I25" s="21" t="e">
        <f t="shared" si="2"/>
        <v>#DIV/0!</v>
      </c>
      <c r="J25" s="9"/>
      <c r="K25" s="9"/>
      <c r="L25" s="8" t="e">
        <f t="shared" si="3"/>
        <v>#DIV/0!</v>
      </c>
      <c r="M25" s="9"/>
      <c r="N25" s="9"/>
      <c r="O25" s="9"/>
      <c r="P25" s="9"/>
    </row>
    <row r="26" spans="1:21" x14ac:dyDescent="0.25">
      <c r="A26" s="40"/>
      <c r="B26" s="43" t="s">
        <v>28</v>
      </c>
      <c r="C26" s="46"/>
      <c r="D26" s="18" t="s">
        <v>4</v>
      </c>
      <c r="E26" s="23">
        <f>E27+E28+E29+E30+E32</f>
        <v>3214.94</v>
      </c>
      <c r="F26" s="23">
        <f>F27+F28+F29+F30+F32</f>
        <v>3214.94</v>
      </c>
      <c r="G26" s="23">
        <f t="shared" si="1"/>
        <v>0</v>
      </c>
      <c r="H26" s="23">
        <f>H27+H28+H29+H30+H32</f>
        <v>3214.94</v>
      </c>
      <c r="I26" s="21">
        <f t="shared" si="2"/>
        <v>1</v>
      </c>
      <c r="J26" s="8">
        <v>0</v>
      </c>
      <c r="K26" s="8">
        <v>0</v>
      </c>
      <c r="L26" s="8" t="e">
        <f t="shared" si="3"/>
        <v>#DIV/0!</v>
      </c>
      <c r="M26" s="8">
        <v>2</v>
      </c>
      <c r="N26" s="8">
        <v>2</v>
      </c>
      <c r="O26" s="8">
        <v>21</v>
      </c>
      <c r="P26" s="8">
        <v>21</v>
      </c>
    </row>
    <row r="27" spans="1:21" ht="22.5" x14ac:dyDescent="0.25">
      <c r="A27" s="41"/>
      <c r="B27" s="44"/>
      <c r="C27" s="47"/>
      <c r="D27" s="10" t="s">
        <v>6</v>
      </c>
      <c r="E27" s="24">
        <v>3000</v>
      </c>
      <c r="F27" s="24">
        <v>3000</v>
      </c>
      <c r="G27" s="23">
        <f t="shared" si="1"/>
        <v>0</v>
      </c>
      <c r="H27" s="24">
        <v>3000</v>
      </c>
      <c r="I27" s="21">
        <f t="shared" si="2"/>
        <v>1</v>
      </c>
      <c r="J27" s="12"/>
      <c r="K27" s="9"/>
      <c r="L27" s="8" t="e">
        <f t="shared" si="3"/>
        <v>#DIV/0!</v>
      </c>
      <c r="M27" s="9"/>
      <c r="N27" s="9"/>
      <c r="O27" s="9"/>
      <c r="P27" s="9"/>
    </row>
    <row r="28" spans="1:21" x14ac:dyDescent="0.25">
      <c r="A28" s="41"/>
      <c r="B28" s="44"/>
      <c r="C28" s="47"/>
      <c r="D28" s="7" t="s">
        <v>5</v>
      </c>
      <c r="E28" s="24">
        <v>161.22999999999999</v>
      </c>
      <c r="F28" s="24">
        <v>161.22999999999999</v>
      </c>
      <c r="G28" s="23">
        <f t="shared" si="1"/>
        <v>0</v>
      </c>
      <c r="H28" s="24">
        <v>161.22999999999999</v>
      </c>
      <c r="I28" s="21">
        <f t="shared" si="2"/>
        <v>1</v>
      </c>
      <c r="J28" s="12"/>
      <c r="K28" s="9"/>
      <c r="L28" s="8" t="e">
        <f t="shared" si="3"/>
        <v>#DIV/0!</v>
      </c>
      <c r="M28" s="9"/>
      <c r="N28" s="9"/>
      <c r="O28" s="9"/>
      <c r="P28" s="9"/>
    </row>
    <row r="29" spans="1:21" x14ac:dyDescent="0.25">
      <c r="A29" s="41"/>
      <c r="B29" s="44"/>
      <c r="C29" s="47"/>
      <c r="D29" s="10" t="s">
        <v>9</v>
      </c>
      <c r="E29" s="24">
        <v>53.71</v>
      </c>
      <c r="F29" s="24">
        <v>53.71</v>
      </c>
      <c r="G29" s="23">
        <f t="shared" si="1"/>
        <v>0</v>
      </c>
      <c r="H29" s="24">
        <v>53.71</v>
      </c>
      <c r="I29" s="21">
        <f t="shared" si="2"/>
        <v>1</v>
      </c>
      <c r="J29" s="12"/>
      <c r="K29" s="9"/>
      <c r="L29" s="8" t="e">
        <f t="shared" si="3"/>
        <v>#DIV/0!</v>
      </c>
      <c r="M29" s="9"/>
      <c r="N29" s="9"/>
      <c r="O29" s="9"/>
      <c r="P29" s="9"/>
    </row>
    <row r="30" spans="1:21" x14ac:dyDescent="0.25">
      <c r="A30" s="41"/>
      <c r="B30" s="44"/>
      <c r="C30" s="47"/>
      <c r="D30" s="49" t="s">
        <v>23</v>
      </c>
      <c r="E30" s="24">
        <v>0</v>
      </c>
      <c r="F30" s="24">
        <v>0</v>
      </c>
      <c r="G30" s="23">
        <f t="shared" si="1"/>
        <v>0</v>
      </c>
      <c r="H30" s="24">
        <v>0</v>
      </c>
      <c r="I30" s="21" t="e">
        <f t="shared" si="2"/>
        <v>#DIV/0!</v>
      </c>
      <c r="J30" s="12"/>
      <c r="K30" s="9"/>
      <c r="L30" s="8" t="e">
        <f t="shared" si="3"/>
        <v>#DIV/0!</v>
      </c>
      <c r="M30" s="9"/>
      <c r="N30" s="9"/>
      <c r="O30" s="9"/>
      <c r="P30" s="9"/>
    </row>
    <row r="31" spans="1:21" ht="10.5" customHeight="1" x14ac:dyDescent="0.25">
      <c r="A31" s="41"/>
      <c r="B31" s="44"/>
      <c r="C31" s="47"/>
      <c r="D31" s="50"/>
      <c r="E31" s="24">
        <v>0</v>
      </c>
      <c r="F31" s="24">
        <v>0</v>
      </c>
      <c r="G31" s="23">
        <f t="shared" si="1"/>
        <v>0</v>
      </c>
      <c r="H31" s="24">
        <v>0</v>
      </c>
      <c r="I31" s="21" t="e">
        <f t="shared" si="2"/>
        <v>#DIV/0!</v>
      </c>
      <c r="J31" s="9"/>
      <c r="K31" s="9"/>
      <c r="L31" s="8" t="e">
        <f t="shared" si="3"/>
        <v>#DIV/0!</v>
      </c>
      <c r="M31" s="9"/>
      <c r="N31" s="9"/>
      <c r="O31" s="9"/>
      <c r="P31" s="9"/>
    </row>
    <row r="32" spans="1:21" ht="22.5" x14ac:dyDescent="0.25">
      <c r="A32" s="42"/>
      <c r="B32" s="45"/>
      <c r="C32" s="48"/>
      <c r="D32" s="10" t="s">
        <v>7</v>
      </c>
      <c r="E32" s="24">
        <v>0</v>
      </c>
      <c r="F32" s="24">
        <v>0</v>
      </c>
      <c r="G32" s="23">
        <f t="shared" si="1"/>
        <v>0</v>
      </c>
      <c r="H32" s="24">
        <v>0</v>
      </c>
      <c r="I32" s="21" t="e">
        <f t="shared" si="2"/>
        <v>#DIV/0!</v>
      </c>
      <c r="J32" s="9"/>
      <c r="K32" s="9"/>
      <c r="L32" s="8" t="e">
        <f t="shared" si="3"/>
        <v>#DIV/0!</v>
      </c>
      <c r="M32" s="9"/>
      <c r="N32" s="9"/>
      <c r="O32" s="9"/>
      <c r="P32" s="9"/>
    </row>
    <row r="33" spans="1:16" x14ac:dyDescent="0.25">
      <c r="A33" s="40"/>
      <c r="B33" s="43" t="s">
        <v>29</v>
      </c>
      <c r="C33" s="46"/>
      <c r="D33" s="18" t="s">
        <v>4</v>
      </c>
      <c r="E33" s="23">
        <f>E34+E35+E36+E37+E39</f>
        <v>127922.55200000001</v>
      </c>
      <c r="F33" s="23">
        <f>F34+F35+F36+F37+F39</f>
        <v>127922.55200000001</v>
      </c>
      <c r="G33" s="23">
        <f t="shared" si="1"/>
        <v>0</v>
      </c>
      <c r="H33" s="23">
        <f>H34+H35+H36+H37+H39</f>
        <v>115922.55</v>
      </c>
      <c r="I33" s="21">
        <f t="shared" si="2"/>
        <v>0.90619322541345171</v>
      </c>
      <c r="J33" s="8">
        <v>0</v>
      </c>
      <c r="K33" s="8">
        <v>0</v>
      </c>
      <c r="L33" s="8" t="e">
        <f t="shared" si="3"/>
        <v>#DIV/0!</v>
      </c>
      <c r="M33" s="8">
        <v>3</v>
      </c>
      <c r="N33" s="8">
        <v>2</v>
      </c>
      <c r="O33" s="8">
        <v>12</v>
      </c>
      <c r="P33" s="8">
        <v>12</v>
      </c>
    </row>
    <row r="34" spans="1:16" ht="22.5" x14ac:dyDescent="0.25">
      <c r="A34" s="41"/>
      <c r="B34" s="44"/>
      <c r="C34" s="47"/>
      <c r="D34" s="10" t="s">
        <v>6</v>
      </c>
      <c r="E34" s="24">
        <v>125364.1</v>
      </c>
      <c r="F34" s="24">
        <v>125364.1</v>
      </c>
      <c r="G34" s="23">
        <f t="shared" si="1"/>
        <v>0</v>
      </c>
      <c r="H34" s="24">
        <v>113604.1</v>
      </c>
      <c r="I34" s="21">
        <f t="shared" si="2"/>
        <v>0.90619324032956805</v>
      </c>
      <c r="J34" s="12"/>
      <c r="K34" s="9"/>
      <c r="L34" s="8" t="e">
        <f t="shared" si="3"/>
        <v>#DIV/0!</v>
      </c>
      <c r="M34" s="9"/>
      <c r="N34" s="9"/>
      <c r="O34" s="9"/>
      <c r="P34" s="9"/>
    </row>
    <row r="35" spans="1:16" x14ac:dyDescent="0.25">
      <c r="A35" s="41"/>
      <c r="B35" s="44"/>
      <c r="C35" s="47"/>
      <c r="D35" s="7" t="s">
        <v>5</v>
      </c>
      <c r="E35" s="24">
        <v>2558.4520000000002</v>
      </c>
      <c r="F35" s="24">
        <v>2558.4520000000002</v>
      </c>
      <c r="G35" s="23">
        <f t="shared" si="1"/>
        <v>0</v>
      </c>
      <c r="H35" s="24">
        <v>2318.4499999999998</v>
      </c>
      <c r="I35" s="21">
        <f t="shared" si="2"/>
        <v>0.90619249452403239</v>
      </c>
      <c r="J35" s="12"/>
      <c r="K35" s="9"/>
      <c r="L35" s="8" t="e">
        <f t="shared" si="3"/>
        <v>#DIV/0!</v>
      </c>
      <c r="M35" s="9"/>
      <c r="N35" s="9"/>
      <c r="O35" s="9"/>
      <c r="P35" s="9"/>
    </row>
    <row r="36" spans="1:16" x14ac:dyDescent="0.25">
      <c r="A36" s="41"/>
      <c r="B36" s="44"/>
      <c r="C36" s="47"/>
      <c r="D36" s="10" t="s">
        <v>9</v>
      </c>
      <c r="E36" s="24">
        <v>0</v>
      </c>
      <c r="F36" s="24">
        <v>0</v>
      </c>
      <c r="G36" s="23">
        <f t="shared" si="1"/>
        <v>0</v>
      </c>
      <c r="H36" s="24">
        <v>0</v>
      </c>
      <c r="I36" s="21" t="e">
        <f t="shared" si="2"/>
        <v>#DIV/0!</v>
      </c>
      <c r="J36" s="12"/>
      <c r="K36" s="9"/>
      <c r="L36" s="8" t="e">
        <f t="shared" si="3"/>
        <v>#DIV/0!</v>
      </c>
      <c r="M36" s="9"/>
      <c r="N36" s="9"/>
      <c r="O36" s="9"/>
      <c r="P36" s="9"/>
    </row>
    <row r="37" spans="1:16" x14ac:dyDescent="0.25">
      <c r="A37" s="41"/>
      <c r="B37" s="44"/>
      <c r="C37" s="47"/>
      <c r="D37" s="49" t="s">
        <v>23</v>
      </c>
      <c r="E37" s="24">
        <v>0</v>
      </c>
      <c r="F37" s="24">
        <v>0</v>
      </c>
      <c r="G37" s="23">
        <f t="shared" si="1"/>
        <v>0</v>
      </c>
      <c r="H37" s="24">
        <v>0</v>
      </c>
      <c r="I37" s="21" t="e">
        <f t="shared" si="2"/>
        <v>#DIV/0!</v>
      </c>
      <c r="J37" s="12"/>
      <c r="K37" s="9"/>
      <c r="L37" s="8" t="e">
        <f t="shared" si="3"/>
        <v>#DIV/0!</v>
      </c>
      <c r="M37" s="9"/>
      <c r="N37" s="9"/>
      <c r="O37" s="9"/>
      <c r="P37" s="9"/>
    </row>
    <row r="38" spans="1:16" ht="8.25" customHeight="1" x14ac:dyDescent="0.25">
      <c r="A38" s="41"/>
      <c r="B38" s="44"/>
      <c r="C38" s="47"/>
      <c r="D38" s="50"/>
      <c r="E38" s="24">
        <v>0</v>
      </c>
      <c r="F38" s="24">
        <v>0</v>
      </c>
      <c r="G38" s="23">
        <f t="shared" si="1"/>
        <v>0</v>
      </c>
      <c r="H38" s="24">
        <v>0</v>
      </c>
      <c r="I38" s="21" t="e">
        <f t="shared" si="2"/>
        <v>#DIV/0!</v>
      </c>
      <c r="J38" s="9"/>
      <c r="K38" s="9"/>
      <c r="L38" s="8" t="e">
        <f t="shared" si="3"/>
        <v>#DIV/0!</v>
      </c>
      <c r="M38" s="9"/>
      <c r="N38" s="9"/>
      <c r="O38" s="9"/>
      <c r="P38" s="9"/>
    </row>
    <row r="39" spans="1:16" ht="22.5" x14ac:dyDescent="0.25">
      <c r="A39" s="42"/>
      <c r="B39" s="45"/>
      <c r="C39" s="48"/>
      <c r="D39" s="10" t="s">
        <v>7</v>
      </c>
      <c r="E39" s="24">
        <v>0</v>
      </c>
      <c r="F39" s="24">
        <v>0</v>
      </c>
      <c r="G39" s="23">
        <f t="shared" si="1"/>
        <v>0</v>
      </c>
      <c r="H39" s="24">
        <v>0</v>
      </c>
      <c r="I39" s="21" t="e">
        <f t="shared" si="2"/>
        <v>#DIV/0!</v>
      </c>
      <c r="J39" s="9"/>
      <c r="K39" s="9"/>
      <c r="L39" s="8" t="e">
        <f t="shared" si="3"/>
        <v>#DIV/0!</v>
      </c>
      <c r="M39" s="9"/>
      <c r="N39" s="9"/>
      <c r="O39" s="9"/>
      <c r="P39" s="9"/>
    </row>
    <row r="40" spans="1:16" x14ac:dyDescent="0.25">
      <c r="A40" s="40"/>
      <c r="B40" s="43" t="s">
        <v>30</v>
      </c>
      <c r="C40" s="46"/>
      <c r="D40" s="18" t="s">
        <v>4</v>
      </c>
      <c r="E40" s="23">
        <f>E41+E42+E43+E44+E46</f>
        <v>30710.557999999997</v>
      </c>
      <c r="F40" s="23">
        <f>F41+F42+F43+F44+F46</f>
        <v>30710.557999999997</v>
      </c>
      <c r="G40" s="23">
        <f t="shared" si="1"/>
        <v>0</v>
      </c>
      <c r="H40" s="23">
        <f>H41+H42+H43+H44+H46</f>
        <v>30710.557999999997</v>
      </c>
      <c r="I40" s="21" t="e">
        <f>I41+I42+I43+I44+I46</f>
        <v>#DIV/0!</v>
      </c>
      <c r="J40" s="8">
        <v>1</v>
      </c>
      <c r="K40" s="8">
        <v>1</v>
      </c>
      <c r="L40" s="8">
        <f t="shared" si="3"/>
        <v>100</v>
      </c>
      <c r="M40" s="8">
        <v>2</v>
      </c>
      <c r="N40" s="8">
        <v>2</v>
      </c>
      <c r="O40" s="8">
        <v>16</v>
      </c>
      <c r="P40" s="8">
        <v>16</v>
      </c>
    </row>
    <row r="41" spans="1:16" ht="22.5" x14ac:dyDescent="0.25">
      <c r="A41" s="41"/>
      <c r="B41" s="44"/>
      <c r="C41" s="47"/>
      <c r="D41" s="10" t="s">
        <v>6</v>
      </c>
      <c r="E41" s="24">
        <v>25801.3</v>
      </c>
      <c r="F41" s="24">
        <v>25801.3</v>
      </c>
      <c r="G41" s="23">
        <f t="shared" si="1"/>
        <v>0</v>
      </c>
      <c r="H41" s="24">
        <v>25801.3</v>
      </c>
      <c r="I41" s="21">
        <f t="shared" si="2"/>
        <v>1</v>
      </c>
      <c r="J41" s="12"/>
      <c r="K41" s="9"/>
      <c r="L41" s="8" t="e">
        <f t="shared" si="3"/>
        <v>#DIV/0!</v>
      </c>
      <c r="M41" s="9"/>
      <c r="N41" s="9"/>
      <c r="O41" s="9"/>
      <c r="P41" s="9"/>
    </row>
    <row r="42" spans="1:16" x14ac:dyDescent="0.25">
      <c r="A42" s="41"/>
      <c r="B42" s="44"/>
      <c r="C42" s="47"/>
      <c r="D42" s="7" t="s">
        <v>5</v>
      </c>
      <c r="E42" s="24">
        <v>3855.3679999999999</v>
      </c>
      <c r="F42" s="24">
        <v>3855.3679999999999</v>
      </c>
      <c r="G42" s="23">
        <f t="shared" si="1"/>
        <v>0</v>
      </c>
      <c r="H42" s="24">
        <v>3855.3679999999999</v>
      </c>
      <c r="I42" s="21">
        <f t="shared" si="2"/>
        <v>1</v>
      </c>
      <c r="J42" s="12"/>
      <c r="K42" s="9"/>
      <c r="L42" s="8" t="e">
        <f t="shared" si="3"/>
        <v>#DIV/0!</v>
      </c>
      <c r="M42" s="9"/>
      <c r="N42" s="9"/>
      <c r="O42" s="9"/>
      <c r="P42" s="9"/>
    </row>
    <row r="43" spans="1:16" x14ac:dyDescent="0.25">
      <c r="A43" s="41"/>
      <c r="B43" s="44"/>
      <c r="C43" s="47"/>
      <c r="D43" s="10" t="s">
        <v>9</v>
      </c>
      <c r="E43" s="24">
        <v>1053.8900000000001</v>
      </c>
      <c r="F43" s="24">
        <v>1053.8900000000001</v>
      </c>
      <c r="G43" s="23">
        <f t="shared" si="1"/>
        <v>0</v>
      </c>
      <c r="H43" s="24">
        <v>1053.8900000000001</v>
      </c>
      <c r="I43" s="21">
        <f t="shared" si="2"/>
        <v>1</v>
      </c>
      <c r="J43" s="12"/>
      <c r="K43" s="9"/>
      <c r="L43" s="8" t="e">
        <f t="shared" si="3"/>
        <v>#DIV/0!</v>
      </c>
      <c r="M43" s="9"/>
      <c r="N43" s="9"/>
      <c r="O43" s="9"/>
      <c r="P43" s="9"/>
    </row>
    <row r="44" spans="1:16" ht="24.75" customHeight="1" x14ac:dyDescent="0.25">
      <c r="A44" s="41"/>
      <c r="B44" s="44"/>
      <c r="C44" s="47"/>
      <c r="D44" s="49" t="s">
        <v>23</v>
      </c>
      <c r="E44" s="24">
        <v>0</v>
      </c>
      <c r="F44" s="24">
        <v>0</v>
      </c>
      <c r="G44" s="23">
        <f t="shared" si="1"/>
        <v>0</v>
      </c>
      <c r="H44" s="24">
        <v>0</v>
      </c>
      <c r="I44" s="21" t="e">
        <f t="shared" si="2"/>
        <v>#DIV/0!</v>
      </c>
      <c r="J44" s="12"/>
      <c r="K44" s="9"/>
      <c r="L44" s="8" t="e">
        <f t="shared" si="3"/>
        <v>#DIV/0!</v>
      </c>
      <c r="M44" s="9"/>
      <c r="N44" s="9"/>
      <c r="O44" s="9"/>
      <c r="P44" s="9"/>
    </row>
    <row r="45" spans="1:16" ht="7.5" hidden="1" customHeight="1" x14ac:dyDescent="0.25">
      <c r="A45" s="41"/>
      <c r="B45" s="44"/>
      <c r="C45" s="47"/>
      <c r="D45" s="50"/>
      <c r="E45" s="24">
        <v>0</v>
      </c>
      <c r="F45" s="24">
        <v>0</v>
      </c>
      <c r="G45" s="23">
        <f t="shared" si="1"/>
        <v>0</v>
      </c>
      <c r="H45" s="24">
        <v>0</v>
      </c>
      <c r="I45" s="21" t="e">
        <f t="shared" si="2"/>
        <v>#DIV/0!</v>
      </c>
      <c r="J45" s="9"/>
      <c r="K45" s="9"/>
      <c r="L45" s="8" t="e">
        <f t="shared" si="3"/>
        <v>#DIV/0!</v>
      </c>
      <c r="M45" s="9"/>
      <c r="N45" s="9"/>
      <c r="O45" s="9"/>
      <c r="P45" s="9"/>
    </row>
    <row r="46" spans="1:16" ht="22.5" x14ac:dyDescent="0.25">
      <c r="A46" s="42"/>
      <c r="B46" s="45"/>
      <c r="C46" s="48"/>
      <c r="D46" s="10" t="s">
        <v>7</v>
      </c>
      <c r="E46" s="24">
        <v>0</v>
      </c>
      <c r="F46" s="24">
        <v>0</v>
      </c>
      <c r="G46" s="23">
        <f t="shared" si="1"/>
        <v>0</v>
      </c>
      <c r="H46" s="24">
        <v>0</v>
      </c>
      <c r="I46" s="21" t="e">
        <f t="shared" si="2"/>
        <v>#DIV/0!</v>
      </c>
      <c r="J46" s="9"/>
      <c r="K46" s="9"/>
      <c r="L46" s="8" t="e">
        <f t="shared" si="3"/>
        <v>#DIV/0!</v>
      </c>
      <c r="M46" s="9"/>
      <c r="N46" s="9"/>
      <c r="O46" s="9"/>
      <c r="P46" s="9"/>
    </row>
    <row r="47" spans="1:16" x14ac:dyDescent="0.25">
      <c r="A47" s="40"/>
      <c r="B47" s="43" t="s">
        <v>31</v>
      </c>
      <c r="C47" s="46"/>
      <c r="D47" s="20" t="s">
        <v>4</v>
      </c>
      <c r="E47" s="23">
        <f>E48+E49+E50+E51+E53</f>
        <v>4873.523000000001</v>
      </c>
      <c r="F47" s="23">
        <f>F48+F49+F50+F51+F53</f>
        <v>4873.523000000001</v>
      </c>
      <c r="G47" s="23">
        <f t="shared" ref="G47:G53" si="9">F47-E47</f>
        <v>0</v>
      </c>
      <c r="H47" s="23">
        <f>H48+H49+H50+H51+H53</f>
        <v>4873.523000000001</v>
      </c>
      <c r="I47" s="21">
        <f t="shared" ref="I47:I53" si="10">H47/F47</f>
        <v>1</v>
      </c>
      <c r="J47" s="8">
        <v>1</v>
      </c>
      <c r="K47" s="8">
        <v>1</v>
      </c>
      <c r="L47" s="8">
        <f t="shared" ref="L47:L53" si="11">(K47/J47)*100</f>
        <v>100</v>
      </c>
      <c r="M47" s="8">
        <v>1</v>
      </c>
      <c r="N47" s="8">
        <v>1</v>
      </c>
      <c r="O47" s="8">
        <v>9</v>
      </c>
      <c r="P47" s="8">
        <v>9</v>
      </c>
    </row>
    <row r="48" spans="1:16" ht="22.5" x14ac:dyDescent="0.25">
      <c r="A48" s="41"/>
      <c r="B48" s="44"/>
      <c r="C48" s="47"/>
      <c r="D48" s="10" t="s">
        <v>6</v>
      </c>
      <c r="E48" s="24">
        <v>4102.6000000000004</v>
      </c>
      <c r="F48" s="24">
        <v>4102.6000000000004</v>
      </c>
      <c r="G48" s="23">
        <f t="shared" si="9"/>
        <v>0</v>
      </c>
      <c r="H48" s="24">
        <v>4102.6000000000004</v>
      </c>
      <c r="I48" s="21">
        <f t="shared" si="10"/>
        <v>1</v>
      </c>
      <c r="J48" s="12"/>
      <c r="K48" s="9"/>
      <c r="L48" s="8" t="e">
        <f t="shared" si="11"/>
        <v>#DIV/0!</v>
      </c>
      <c r="M48" s="9"/>
      <c r="N48" s="9"/>
      <c r="O48" s="9"/>
      <c r="P48" s="9"/>
    </row>
    <row r="49" spans="1:16" x14ac:dyDescent="0.25">
      <c r="A49" s="41"/>
      <c r="B49" s="44"/>
      <c r="C49" s="47"/>
      <c r="D49" s="7" t="s">
        <v>5</v>
      </c>
      <c r="E49" s="24">
        <v>613.03300000000002</v>
      </c>
      <c r="F49" s="24">
        <v>613.03300000000002</v>
      </c>
      <c r="G49" s="23">
        <f t="shared" si="9"/>
        <v>0</v>
      </c>
      <c r="H49" s="24">
        <v>613.03300000000002</v>
      </c>
      <c r="I49" s="21">
        <f t="shared" si="10"/>
        <v>1</v>
      </c>
      <c r="J49" s="12"/>
      <c r="K49" s="9"/>
      <c r="L49" s="8" t="e">
        <f t="shared" si="11"/>
        <v>#DIV/0!</v>
      </c>
      <c r="M49" s="9"/>
      <c r="N49" s="9"/>
      <c r="O49" s="9"/>
      <c r="P49" s="9"/>
    </row>
    <row r="50" spans="1:16" x14ac:dyDescent="0.25">
      <c r="A50" s="41"/>
      <c r="B50" s="44"/>
      <c r="C50" s="47"/>
      <c r="D50" s="10" t="s">
        <v>9</v>
      </c>
      <c r="E50" s="24">
        <v>157.88999999999999</v>
      </c>
      <c r="F50" s="24">
        <v>157.88999999999999</v>
      </c>
      <c r="G50" s="23">
        <f t="shared" si="9"/>
        <v>0</v>
      </c>
      <c r="H50" s="24">
        <v>157.88999999999999</v>
      </c>
      <c r="I50" s="21">
        <f t="shared" si="10"/>
        <v>1</v>
      </c>
      <c r="J50" s="12"/>
      <c r="K50" s="9"/>
      <c r="L50" s="8" t="e">
        <f t="shared" si="11"/>
        <v>#DIV/0!</v>
      </c>
      <c r="M50" s="9"/>
      <c r="N50" s="9"/>
      <c r="O50" s="9"/>
      <c r="P50" s="9"/>
    </row>
    <row r="51" spans="1:16" x14ac:dyDescent="0.25">
      <c r="A51" s="41"/>
      <c r="B51" s="44"/>
      <c r="C51" s="47"/>
      <c r="D51" s="49" t="s">
        <v>23</v>
      </c>
      <c r="E51" s="24">
        <v>0</v>
      </c>
      <c r="F51" s="24">
        <v>0</v>
      </c>
      <c r="G51" s="23">
        <f t="shared" si="9"/>
        <v>0</v>
      </c>
      <c r="H51" s="24">
        <v>0</v>
      </c>
      <c r="I51" s="21" t="e">
        <f t="shared" si="10"/>
        <v>#DIV/0!</v>
      </c>
      <c r="J51" s="12"/>
      <c r="K51" s="9"/>
      <c r="L51" s="8" t="e">
        <f t="shared" si="11"/>
        <v>#DIV/0!</v>
      </c>
      <c r="M51" s="9"/>
      <c r="N51" s="9"/>
      <c r="O51" s="9"/>
      <c r="P51" s="9"/>
    </row>
    <row r="52" spans="1:16" x14ac:dyDescent="0.25">
      <c r="A52" s="41"/>
      <c r="B52" s="44"/>
      <c r="C52" s="47"/>
      <c r="D52" s="50"/>
      <c r="E52" s="24">
        <v>0</v>
      </c>
      <c r="F52" s="24">
        <v>0</v>
      </c>
      <c r="G52" s="23">
        <f t="shared" si="9"/>
        <v>0</v>
      </c>
      <c r="H52" s="24">
        <v>0</v>
      </c>
      <c r="I52" s="21" t="e">
        <f t="shared" si="10"/>
        <v>#DIV/0!</v>
      </c>
      <c r="J52" s="9"/>
      <c r="K52" s="9"/>
      <c r="L52" s="8" t="e">
        <f t="shared" si="11"/>
        <v>#DIV/0!</v>
      </c>
      <c r="M52" s="9"/>
      <c r="N52" s="9"/>
      <c r="O52" s="9"/>
      <c r="P52" s="9"/>
    </row>
    <row r="53" spans="1:16" ht="22.5" x14ac:dyDescent="0.25">
      <c r="A53" s="42"/>
      <c r="B53" s="45"/>
      <c r="C53" s="48"/>
      <c r="D53" s="10" t="s">
        <v>7</v>
      </c>
      <c r="E53" s="24">
        <v>0</v>
      </c>
      <c r="F53" s="24">
        <v>0</v>
      </c>
      <c r="G53" s="23">
        <f t="shared" si="9"/>
        <v>0</v>
      </c>
      <c r="H53" s="24">
        <v>0</v>
      </c>
      <c r="I53" s="21" t="e">
        <f t="shared" si="10"/>
        <v>#DIV/0!</v>
      </c>
      <c r="J53" s="9"/>
      <c r="K53" s="9"/>
      <c r="L53" s="8" t="e">
        <f t="shared" si="11"/>
        <v>#DIV/0!</v>
      </c>
      <c r="M53" s="9"/>
      <c r="N53" s="9"/>
      <c r="O53" s="9"/>
      <c r="P53" s="9"/>
    </row>
    <row r="54" spans="1:16" x14ac:dyDescent="0.25">
      <c r="A54" s="40"/>
      <c r="B54" s="43" t="s">
        <v>32</v>
      </c>
      <c r="C54" s="46"/>
      <c r="D54" s="20" t="s">
        <v>4</v>
      </c>
      <c r="E54" s="23">
        <f>E55+E56+E57+E58+E60</f>
        <v>307610.24300000002</v>
      </c>
      <c r="F54" s="23">
        <f>F55+F56+F57+F58+F60</f>
        <v>307610.24300000002</v>
      </c>
      <c r="G54" s="23">
        <f t="shared" ref="G54:G60" si="12">F54-E54</f>
        <v>0</v>
      </c>
      <c r="H54" s="23">
        <f>H55+H56+H57+H58+H60</f>
        <v>307610.24300000002</v>
      </c>
      <c r="I54" s="21" t="e">
        <f>I55+I56+I57+I58+I60</f>
        <v>#DIV/0!</v>
      </c>
      <c r="J54" s="8">
        <v>0</v>
      </c>
      <c r="K54" s="8">
        <v>0</v>
      </c>
      <c r="L54" s="8" t="e">
        <f t="shared" ref="L54:L60" si="13">(K54/J54)*100</f>
        <v>#DIV/0!</v>
      </c>
      <c r="M54" s="8">
        <v>1</v>
      </c>
      <c r="N54" s="8">
        <v>1</v>
      </c>
      <c r="O54" s="8">
        <v>4</v>
      </c>
      <c r="P54" s="8">
        <v>4</v>
      </c>
    </row>
    <row r="55" spans="1:16" ht="22.5" x14ac:dyDescent="0.25">
      <c r="A55" s="41"/>
      <c r="B55" s="44"/>
      <c r="C55" s="47"/>
      <c r="D55" s="10" t="s">
        <v>6</v>
      </c>
      <c r="E55" s="24">
        <v>0</v>
      </c>
      <c r="F55" s="24">
        <v>0</v>
      </c>
      <c r="G55" s="23">
        <f t="shared" si="12"/>
        <v>0</v>
      </c>
      <c r="H55" s="24">
        <v>0</v>
      </c>
      <c r="I55" s="21" t="e">
        <f t="shared" ref="I55:I60" si="14">H55/F55</f>
        <v>#DIV/0!</v>
      </c>
      <c r="J55" s="12"/>
      <c r="K55" s="9"/>
      <c r="L55" s="8" t="e">
        <f t="shared" si="13"/>
        <v>#DIV/0!</v>
      </c>
      <c r="M55" s="9"/>
      <c r="N55" s="9"/>
      <c r="O55" s="9"/>
      <c r="P55" s="9"/>
    </row>
    <row r="56" spans="1:16" x14ac:dyDescent="0.25">
      <c r="A56" s="41"/>
      <c r="B56" s="44"/>
      <c r="C56" s="47"/>
      <c r="D56" s="7" t="s">
        <v>5</v>
      </c>
      <c r="E56" s="24">
        <v>307610.24300000002</v>
      </c>
      <c r="F56" s="24">
        <v>307610.24300000002</v>
      </c>
      <c r="G56" s="23">
        <f t="shared" si="12"/>
        <v>0</v>
      </c>
      <c r="H56" s="24">
        <v>307610.24300000002</v>
      </c>
      <c r="I56" s="21">
        <f t="shared" si="14"/>
        <v>1</v>
      </c>
      <c r="J56" s="12"/>
      <c r="K56" s="9"/>
      <c r="L56" s="8" t="e">
        <f t="shared" si="13"/>
        <v>#DIV/0!</v>
      </c>
      <c r="M56" s="9"/>
      <c r="N56" s="9"/>
      <c r="O56" s="9"/>
      <c r="P56" s="9"/>
    </row>
    <row r="57" spans="1:16" x14ac:dyDescent="0.25">
      <c r="A57" s="41"/>
      <c r="B57" s="44"/>
      <c r="C57" s="47"/>
      <c r="D57" s="10" t="s">
        <v>9</v>
      </c>
      <c r="E57" s="24">
        <v>0</v>
      </c>
      <c r="F57" s="24">
        <v>0</v>
      </c>
      <c r="G57" s="23">
        <f t="shared" si="12"/>
        <v>0</v>
      </c>
      <c r="H57" s="24">
        <v>0</v>
      </c>
      <c r="I57" s="21" t="e">
        <f t="shared" si="14"/>
        <v>#DIV/0!</v>
      </c>
      <c r="J57" s="12"/>
      <c r="K57" s="9"/>
      <c r="L57" s="8" t="e">
        <f t="shared" si="13"/>
        <v>#DIV/0!</v>
      </c>
      <c r="M57" s="9"/>
      <c r="N57" s="9"/>
      <c r="O57" s="9"/>
      <c r="P57" s="9"/>
    </row>
    <row r="58" spans="1:16" x14ac:dyDescent="0.25">
      <c r="A58" s="41"/>
      <c r="B58" s="44"/>
      <c r="C58" s="47"/>
      <c r="D58" s="49" t="s">
        <v>23</v>
      </c>
      <c r="E58" s="24">
        <v>0</v>
      </c>
      <c r="F58" s="24">
        <v>0</v>
      </c>
      <c r="G58" s="23">
        <f t="shared" si="12"/>
        <v>0</v>
      </c>
      <c r="H58" s="24">
        <v>0</v>
      </c>
      <c r="I58" s="21" t="e">
        <f t="shared" si="14"/>
        <v>#DIV/0!</v>
      </c>
      <c r="J58" s="12"/>
      <c r="K58" s="9"/>
      <c r="L58" s="8" t="e">
        <f t="shared" si="13"/>
        <v>#DIV/0!</v>
      </c>
      <c r="M58" s="9"/>
      <c r="N58" s="9"/>
      <c r="O58" s="9"/>
      <c r="P58" s="9"/>
    </row>
    <row r="59" spans="1:16" x14ac:dyDescent="0.25">
      <c r="A59" s="41"/>
      <c r="B59" s="44"/>
      <c r="C59" s="47"/>
      <c r="D59" s="50"/>
      <c r="E59" s="24">
        <v>0</v>
      </c>
      <c r="F59" s="24">
        <v>0</v>
      </c>
      <c r="G59" s="23">
        <f t="shared" si="12"/>
        <v>0</v>
      </c>
      <c r="H59" s="24">
        <v>0</v>
      </c>
      <c r="I59" s="21" t="e">
        <f t="shared" si="14"/>
        <v>#DIV/0!</v>
      </c>
      <c r="J59" s="9"/>
      <c r="K59" s="9"/>
      <c r="L59" s="8" t="e">
        <f t="shared" si="13"/>
        <v>#DIV/0!</v>
      </c>
      <c r="M59" s="9"/>
      <c r="N59" s="9"/>
      <c r="O59" s="9"/>
      <c r="P59" s="9"/>
    </row>
    <row r="60" spans="1:16" ht="22.5" x14ac:dyDescent="0.25">
      <c r="A60" s="42"/>
      <c r="B60" s="45"/>
      <c r="C60" s="48"/>
      <c r="D60" s="10" t="s">
        <v>7</v>
      </c>
      <c r="E60" s="24">
        <v>0</v>
      </c>
      <c r="F60" s="24">
        <v>0</v>
      </c>
      <c r="G60" s="23">
        <f t="shared" si="12"/>
        <v>0</v>
      </c>
      <c r="H60" s="24">
        <v>0</v>
      </c>
      <c r="I60" s="21" t="e">
        <f t="shared" si="14"/>
        <v>#DIV/0!</v>
      </c>
      <c r="J60" s="9"/>
      <c r="K60" s="9"/>
      <c r="L60" s="8" t="e">
        <f t="shared" si="13"/>
        <v>#DIV/0!</v>
      </c>
      <c r="M60" s="9"/>
      <c r="N60" s="9"/>
      <c r="O60" s="9"/>
      <c r="P60" s="9"/>
    </row>
    <row r="61" spans="1:16" x14ac:dyDescent="0.25">
      <c r="A61" s="40"/>
      <c r="B61" s="43" t="s">
        <v>33</v>
      </c>
      <c r="C61" s="46"/>
      <c r="D61" s="20" t="s">
        <v>4</v>
      </c>
      <c r="E61" s="23">
        <f>E62+E63+E64+E65+E67</f>
        <v>37245.089999999997</v>
      </c>
      <c r="F61" s="23">
        <f>F62+F63+F64+F65+F67</f>
        <v>38248.559999999998</v>
      </c>
      <c r="G61" s="23">
        <f t="shared" ref="G61:G67" si="15">F61-E61</f>
        <v>1003.4700000000012</v>
      </c>
      <c r="H61" s="23">
        <f>H62+H63+H64+H65+H67</f>
        <v>38247.17</v>
      </c>
      <c r="I61" s="21">
        <f t="shared" ref="I61:I67" si="16">H61/F61</f>
        <v>0.99996365876257831</v>
      </c>
      <c r="J61" s="8">
        <v>1</v>
      </c>
      <c r="K61" s="8">
        <v>1</v>
      </c>
      <c r="L61" s="8">
        <f t="shared" ref="L61:L67" si="17">(K61/J61)*100</f>
        <v>100</v>
      </c>
      <c r="M61" s="8">
        <v>2</v>
      </c>
      <c r="N61" s="8">
        <v>2</v>
      </c>
      <c r="O61" s="8">
        <v>4</v>
      </c>
      <c r="P61" s="8">
        <v>4</v>
      </c>
    </row>
    <row r="62" spans="1:16" ht="22.5" x14ac:dyDescent="0.25">
      <c r="A62" s="41"/>
      <c r="B62" s="44"/>
      <c r="C62" s="47"/>
      <c r="D62" s="10" t="s">
        <v>6</v>
      </c>
      <c r="E62" s="24">
        <v>1789.6</v>
      </c>
      <c r="F62" s="25">
        <v>1789.6</v>
      </c>
      <c r="G62" s="23">
        <f t="shared" si="15"/>
        <v>0</v>
      </c>
      <c r="H62" s="25">
        <v>1789.6</v>
      </c>
      <c r="I62" s="21">
        <f t="shared" si="16"/>
        <v>1</v>
      </c>
      <c r="J62" s="12"/>
      <c r="K62" s="9"/>
      <c r="L62" s="8" t="e">
        <f t="shared" si="17"/>
        <v>#DIV/0!</v>
      </c>
      <c r="M62" s="8"/>
      <c r="N62" s="8"/>
      <c r="O62" s="8"/>
      <c r="P62" s="8"/>
    </row>
    <row r="63" spans="1:16" x14ac:dyDescent="0.25">
      <c r="A63" s="41"/>
      <c r="B63" s="44"/>
      <c r="C63" s="47"/>
      <c r="D63" s="7" t="s">
        <v>5</v>
      </c>
      <c r="E63" s="24">
        <v>35455.49</v>
      </c>
      <c r="F63" s="25">
        <v>36458.959999999999</v>
      </c>
      <c r="G63" s="23">
        <f t="shared" si="15"/>
        <v>1003.4700000000012</v>
      </c>
      <c r="H63" s="25">
        <v>36457.57</v>
      </c>
      <c r="I63" s="21">
        <f t="shared" si="16"/>
        <v>0.99996187494102962</v>
      </c>
      <c r="J63" s="12"/>
      <c r="K63" s="9"/>
      <c r="L63" s="8" t="e">
        <f t="shared" si="17"/>
        <v>#DIV/0!</v>
      </c>
      <c r="M63" s="8"/>
      <c r="N63" s="8"/>
      <c r="O63" s="8"/>
      <c r="P63" s="8"/>
    </row>
    <row r="64" spans="1:16" x14ac:dyDescent="0.25">
      <c r="A64" s="41"/>
      <c r="B64" s="44"/>
      <c r="C64" s="47"/>
      <c r="D64" s="10" t="s">
        <v>9</v>
      </c>
      <c r="E64" s="24">
        <v>0</v>
      </c>
      <c r="F64" s="24">
        <v>0</v>
      </c>
      <c r="G64" s="23">
        <f t="shared" si="15"/>
        <v>0</v>
      </c>
      <c r="H64" s="24">
        <v>0</v>
      </c>
      <c r="I64" s="21" t="e">
        <f t="shared" si="16"/>
        <v>#DIV/0!</v>
      </c>
      <c r="J64" s="12"/>
      <c r="K64" s="9"/>
      <c r="L64" s="8" t="e">
        <f t="shared" si="17"/>
        <v>#DIV/0!</v>
      </c>
      <c r="M64" s="8"/>
      <c r="N64" s="8"/>
      <c r="O64" s="8"/>
      <c r="P64" s="8"/>
    </row>
    <row r="65" spans="1:16" x14ac:dyDescent="0.25">
      <c r="A65" s="41"/>
      <c r="B65" s="44"/>
      <c r="C65" s="47"/>
      <c r="D65" s="49" t="s">
        <v>23</v>
      </c>
      <c r="E65" s="24">
        <v>0</v>
      </c>
      <c r="F65" s="24">
        <v>0</v>
      </c>
      <c r="G65" s="23">
        <f t="shared" si="15"/>
        <v>0</v>
      </c>
      <c r="H65" s="24">
        <v>0</v>
      </c>
      <c r="I65" s="21" t="e">
        <f t="shared" si="16"/>
        <v>#DIV/0!</v>
      </c>
      <c r="J65" s="12"/>
      <c r="K65" s="9"/>
      <c r="L65" s="8" t="e">
        <f t="shared" si="17"/>
        <v>#DIV/0!</v>
      </c>
      <c r="M65" s="8"/>
      <c r="N65" s="8"/>
      <c r="O65" s="8"/>
      <c r="P65" s="8"/>
    </row>
    <row r="66" spans="1:16" x14ac:dyDescent="0.25">
      <c r="A66" s="41"/>
      <c r="B66" s="44"/>
      <c r="C66" s="47"/>
      <c r="D66" s="50"/>
      <c r="E66" s="24">
        <v>0</v>
      </c>
      <c r="F66" s="24">
        <v>0</v>
      </c>
      <c r="G66" s="23">
        <f t="shared" si="15"/>
        <v>0</v>
      </c>
      <c r="H66" s="24">
        <v>0</v>
      </c>
      <c r="I66" s="21" t="e">
        <f t="shared" si="16"/>
        <v>#DIV/0!</v>
      </c>
      <c r="J66" s="9"/>
      <c r="K66" s="9"/>
      <c r="L66" s="8" t="e">
        <f t="shared" si="17"/>
        <v>#DIV/0!</v>
      </c>
      <c r="M66" s="8"/>
      <c r="N66" s="8"/>
      <c r="O66" s="8"/>
      <c r="P66" s="8"/>
    </row>
    <row r="67" spans="1:16" ht="22.5" x14ac:dyDescent="0.25">
      <c r="A67" s="42"/>
      <c r="B67" s="45"/>
      <c r="C67" s="48"/>
      <c r="D67" s="10" t="s">
        <v>7</v>
      </c>
      <c r="E67" s="24">
        <v>0</v>
      </c>
      <c r="F67" s="24">
        <v>0</v>
      </c>
      <c r="G67" s="23">
        <f t="shared" si="15"/>
        <v>0</v>
      </c>
      <c r="H67" s="24">
        <v>0</v>
      </c>
      <c r="I67" s="21" t="e">
        <f t="shared" si="16"/>
        <v>#DIV/0!</v>
      </c>
      <c r="J67" s="9"/>
      <c r="K67" s="9"/>
      <c r="L67" s="8" t="e">
        <f t="shared" si="17"/>
        <v>#DIV/0!</v>
      </c>
      <c r="M67" s="8"/>
      <c r="N67" s="8"/>
      <c r="O67" s="8"/>
      <c r="P67" s="8"/>
    </row>
    <row r="68" spans="1:16" x14ac:dyDescent="0.25">
      <c r="A68" s="40"/>
      <c r="B68" s="43" t="s">
        <v>34</v>
      </c>
      <c r="C68" s="46"/>
      <c r="D68" s="20" t="s">
        <v>4</v>
      </c>
      <c r="E68" s="23">
        <f>E69+E70+E71+E72+E74</f>
        <v>122935.951</v>
      </c>
      <c r="F68" s="23">
        <f>F69+F70+F71+F72+F74</f>
        <v>122935.951</v>
      </c>
      <c r="G68" s="23">
        <f t="shared" ref="G68:G74" si="18">F68-E68</f>
        <v>0</v>
      </c>
      <c r="H68" s="23">
        <f>H69+H70+H71+H72+H74</f>
        <v>122935.951</v>
      </c>
      <c r="I68" s="21">
        <f t="shared" ref="I68:I74" si="19">H68/F68</f>
        <v>1</v>
      </c>
      <c r="J68" s="22">
        <v>3</v>
      </c>
      <c r="K68" s="22">
        <v>2</v>
      </c>
      <c r="L68" s="8">
        <f t="shared" ref="L68:L74" si="20">(K68/J68)*100</f>
        <v>66.666666666666657</v>
      </c>
      <c r="M68" s="8">
        <v>2</v>
      </c>
      <c r="N68" s="8">
        <v>2</v>
      </c>
      <c r="O68" s="8">
        <v>4</v>
      </c>
      <c r="P68" s="8">
        <v>4</v>
      </c>
    </row>
    <row r="69" spans="1:16" ht="22.5" x14ac:dyDescent="0.25">
      <c r="A69" s="41"/>
      <c r="B69" s="44"/>
      <c r="C69" s="47"/>
      <c r="D69" s="10" t="s">
        <v>6</v>
      </c>
      <c r="E69" s="24">
        <v>0</v>
      </c>
      <c r="F69" s="24">
        <v>0</v>
      </c>
      <c r="G69" s="23">
        <f t="shared" si="18"/>
        <v>0</v>
      </c>
      <c r="H69" s="24">
        <v>0</v>
      </c>
      <c r="I69" s="21" t="e">
        <f t="shared" si="19"/>
        <v>#DIV/0!</v>
      </c>
      <c r="J69" s="12"/>
      <c r="K69" s="9"/>
      <c r="L69" s="8" t="e">
        <f t="shared" si="20"/>
        <v>#DIV/0!</v>
      </c>
      <c r="M69" s="8"/>
      <c r="N69" s="8"/>
      <c r="O69" s="8"/>
      <c r="P69" s="8"/>
    </row>
    <row r="70" spans="1:16" x14ac:dyDescent="0.25">
      <c r="A70" s="41"/>
      <c r="B70" s="44"/>
      <c r="C70" s="47"/>
      <c r="D70" s="7" t="s">
        <v>5</v>
      </c>
      <c r="E70" s="24">
        <v>122935.951</v>
      </c>
      <c r="F70" s="24">
        <v>122935.951</v>
      </c>
      <c r="G70" s="23">
        <f t="shared" si="18"/>
        <v>0</v>
      </c>
      <c r="H70" s="24">
        <v>122935.951</v>
      </c>
      <c r="I70" s="21">
        <f t="shared" si="19"/>
        <v>1</v>
      </c>
      <c r="J70" s="12"/>
      <c r="K70" s="9"/>
      <c r="L70" s="8" t="e">
        <f t="shared" si="20"/>
        <v>#DIV/0!</v>
      </c>
      <c r="M70" s="8"/>
      <c r="N70" s="8"/>
      <c r="O70" s="8"/>
      <c r="P70" s="8"/>
    </row>
    <row r="71" spans="1:16" x14ac:dyDescent="0.25">
      <c r="A71" s="41"/>
      <c r="B71" s="44"/>
      <c r="C71" s="47"/>
      <c r="D71" s="10" t="s">
        <v>9</v>
      </c>
      <c r="E71" s="24">
        <v>0</v>
      </c>
      <c r="F71" s="24">
        <v>0</v>
      </c>
      <c r="G71" s="23">
        <f t="shared" si="18"/>
        <v>0</v>
      </c>
      <c r="H71" s="24">
        <v>0</v>
      </c>
      <c r="I71" s="21" t="e">
        <f t="shared" si="19"/>
        <v>#DIV/0!</v>
      </c>
      <c r="J71" s="12"/>
      <c r="K71" s="9"/>
      <c r="L71" s="8" t="e">
        <f t="shared" si="20"/>
        <v>#DIV/0!</v>
      </c>
      <c r="M71" s="8"/>
      <c r="N71" s="8"/>
      <c r="O71" s="8"/>
      <c r="P71" s="8"/>
    </row>
    <row r="72" spans="1:16" x14ac:dyDescent="0.25">
      <c r="A72" s="41"/>
      <c r="B72" s="44"/>
      <c r="C72" s="47"/>
      <c r="D72" s="49" t="s">
        <v>23</v>
      </c>
      <c r="E72" s="24">
        <v>0</v>
      </c>
      <c r="F72" s="24">
        <v>0</v>
      </c>
      <c r="G72" s="23">
        <f t="shared" si="18"/>
        <v>0</v>
      </c>
      <c r="H72" s="24">
        <v>0</v>
      </c>
      <c r="I72" s="21" t="e">
        <f t="shared" si="19"/>
        <v>#DIV/0!</v>
      </c>
      <c r="J72" s="12"/>
      <c r="K72" s="9"/>
      <c r="L72" s="8" t="e">
        <f t="shared" si="20"/>
        <v>#DIV/0!</v>
      </c>
      <c r="M72" s="8"/>
      <c r="N72" s="8"/>
      <c r="O72" s="8"/>
      <c r="P72" s="8"/>
    </row>
    <row r="73" spans="1:16" x14ac:dyDescent="0.25">
      <c r="A73" s="41"/>
      <c r="B73" s="44"/>
      <c r="C73" s="47"/>
      <c r="D73" s="50"/>
      <c r="E73" s="24">
        <v>0</v>
      </c>
      <c r="F73" s="24">
        <v>0</v>
      </c>
      <c r="G73" s="23">
        <f t="shared" si="18"/>
        <v>0</v>
      </c>
      <c r="H73" s="24">
        <v>0</v>
      </c>
      <c r="I73" s="21" t="e">
        <f t="shared" si="19"/>
        <v>#DIV/0!</v>
      </c>
      <c r="J73" s="9"/>
      <c r="K73" s="9"/>
      <c r="L73" s="8" t="e">
        <f t="shared" si="20"/>
        <v>#DIV/0!</v>
      </c>
      <c r="M73" s="8"/>
      <c r="N73" s="8"/>
      <c r="O73" s="8"/>
      <c r="P73" s="8"/>
    </row>
    <row r="74" spans="1:16" ht="22.5" x14ac:dyDescent="0.25">
      <c r="A74" s="42"/>
      <c r="B74" s="45"/>
      <c r="C74" s="48"/>
      <c r="D74" s="10" t="s">
        <v>7</v>
      </c>
      <c r="E74" s="24">
        <v>0</v>
      </c>
      <c r="F74" s="24">
        <v>0</v>
      </c>
      <c r="G74" s="23">
        <f t="shared" si="18"/>
        <v>0</v>
      </c>
      <c r="H74" s="24">
        <v>0</v>
      </c>
      <c r="I74" s="21" t="e">
        <f t="shared" si="19"/>
        <v>#DIV/0!</v>
      </c>
      <c r="J74" s="9"/>
      <c r="K74" s="9"/>
      <c r="L74" s="8" t="e">
        <f t="shared" si="20"/>
        <v>#DIV/0!</v>
      </c>
      <c r="M74" s="8"/>
      <c r="N74" s="8"/>
      <c r="O74" s="8"/>
      <c r="P74" s="8"/>
    </row>
    <row r="75" spans="1:16" x14ac:dyDescent="0.25">
      <c r="A75" s="40"/>
      <c r="B75" s="43" t="s">
        <v>35</v>
      </c>
      <c r="C75" s="46"/>
      <c r="D75" s="20" t="s">
        <v>4</v>
      </c>
      <c r="E75" s="23">
        <f>E76+E77+E78+E79+E81</f>
        <v>364555.489</v>
      </c>
      <c r="F75" s="23">
        <f>F76+F77+F78+F79+F81</f>
        <v>364564.08199999999</v>
      </c>
      <c r="G75" s="23">
        <f t="shared" ref="G75:G81" si="21">F75-E75</f>
        <v>8.5929999999934807</v>
      </c>
      <c r="H75" s="23">
        <f>H76+H77+H78+H79+H81</f>
        <v>364504.08199999999</v>
      </c>
      <c r="I75" s="21">
        <f t="shared" ref="I75:I81" si="22">H75/F75</f>
        <v>0.99983541988099645</v>
      </c>
      <c r="J75" s="22">
        <v>2</v>
      </c>
      <c r="K75" s="22">
        <v>2</v>
      </c>
      <c r="L75" s="8">
        <f t="shared" ref="L75:L81" si="23">(K75/J75)*100</f>
        <v>100</v>
      </c>
      <c r="M75" s="8">
        <v>3</v>
      </c>
      <c r="N75" s="8">
        <v>3</v>
      </c>
      <c r="O75" s="8">
        <v>8</v>
      </c>
      <c r="P75" s="8">
        <v>8</v>
      </c>
    </row>
    <row r="76" spans="1:16" ht="22.5" x14ac:dyDescent="0.25">
      <c r="A76" s="41"/>
      <c r="B76" s="44"/>
      <c r="C76" s="47"/>
      <c r="D76" s="10" t="s">
        <v>6</v>
      </c>
      <c r="E76" s="24">
        <v>0</v>
      </c>
      <c r="F76" s="24">
        <v>0</v>
      </c>
      <c r="G76" s="23">
        <f t="shared" si="21"/>
        <v>0</v>
      </c>
      <c r="H76" s="24">
        <v>0</v>
      </c>
      <c r="I76" s="21" t="e">
        <f t="shared" si="22"/>
        <v>#DIV/0!</v>
      </c>
      <c r="J76" s="12"/>
      <c r="K76" s="9"/>
      <c r="L76" s="8" t="e">
        <f t="shared" si="23"/>
        <v>#DIV/0!</v>
      </c>
      <c r="M76" s="8"/>
      <c r="N76" s="8"/>
      <c r="O76" s="8"/>
      <c r="P76" s="8"/>
    </row>
    <row r="77" spans="1:16" x14ac:dyDescent="0.25">
      <c r="A77" s="41"/>
      <c r="B77" s="44"/>
      <c r="C77" s="47"/>
      <c r="D77" s="7" t="s">
        <v>5</v>
      </c>
      <c r="E77" s="24">
        <v>364555.489</v>
      </c>
      <c r="F77" s="24">
        <v>364564.08199999999</v>
      </c>
      <c r="G77" s="23">
        <f t="shared" si="21"/>
        <v>8.5929999999934807</v>
      </c>
      <c r="H77" s="24">
        <v>364504.08199999999</v>
      </c>
      <c r="I77" s="21">
        <f t="shared" si="22"/>
        <v>0.99983541988099645</v>
      </c>
      <c r="J77" s="12"/>
      <c r="K77" s="9"/>
      <c r="L77" s="8" t="e">
        <f t="shared" si="23"/>
        <v>#DIV/0!</v>
      </c>
      <c r="M77" s="8"/>
      <c r="N77" s="8"/>
      <c r="O77" s="8"/>
      <c r="P77" s="8"/>
    </row>
    <row r="78" spans="1:16" x14ac:dyDescent="0.25">
      <c r="A78" s="41"/>
      <c r="B78" s="44"/>
      <c r="C78" s="47"/>
      <c r="D78" s="10" t="s">
        <v>9</v>
      </c>
      <c r="E78" s="24">
        <v>0</v>
      </c>
      <c r="F78" s="24">
        <v>0</v>
      </c>
      <c r="G78" s="23">
        <f t="shared" si="21"/>
        <v>0</v>
      </c>
      <c r="H78" s="24">
        <v>0</v>
      </c>
      <c r="I78" s="21" t="e">
        <f t="shared" si="22"/>
        <v>#DIV/0!</v>
      </c>
      <c r="J78" s="12"/>
      <c r="K78" s="9"/>
      <c r="L78" s="8" t="e">
        <f t="shared" si="23"/>
        <v>#DIV/0!</v>
      </c>
      <c r="M78" s="8"/>
      <c r="N78" s="8"/>
      <c r="O78" s="8"/>
      <c r="P78" s="8"/>
    </row>
    <row r="79" spans="1:16" x14ac:dyDescent="0.25">
      <c r="A79" s="41"/>
      <c r="B79" s="44"/>
      <c r="C79" s="47"/>
      <c r="D79" s="49" t="s">
        <v>23</v>
      </c>
      <c r="E79" s="24">
        <v>0</v>
      </c>
      <c r="F79" s="24">
        <v>0</v>
      </c>
      <c r="G79" s="23">
        <f t="shared" si="21"/>
        <v>0</v>
      </c>
      <c r="H79" s="24">
        <v>0</v>
      </c>
      <c r="I79" s="21" t="e">
        <f t="shared" si="22"/>
        <v>#DIV/0!</v>
      </c>
      <c r="J79" s="12"/>
      <c r="K79" s="9"/>
      <c r="L79" s="8" t="e">
        <f t="shared" si="23"/>
        <v>#DIV/0!</v>
      </c>
      <c r="M79" s="8"/>
      <c r="N79" s="8"/>
      <c r="O79" s="8"/>
      <c r="P79" s="8"/>
    </row>
    <row r="80" spans="1:16" x14ac:dyDescent="0.25">
      <c r="A80" s="41"/>
      <c r="B80" s="44"/>
      <c r="C80" s="47"/>
      <c r="D80" s="50"/>
      <c r="E80" s="24">
        <v>0</v>
      </c>
      <c r="F80" s="24">
        <v>0</v>
      </c>
      <c r="G80" s="23">
        <f t="shared" si="21"/>
        <v>0</v>
      </c>
      <c r="H80" s="24">
        <v>0</v>
      </c>
      <c r="I80" s="21" t="e">
        <f t="shared" si="22"/>
        <v>#DIV/0!</v>
      </c>
      <c r="J80" s="9"/>
      <c r="K80" s="9"/>
      <c r="L80" s="8" t="e">
        <f t="shared" si="23"/>
        <v>#DIV/0!</v>
      </c>
      <c r="M80" s="8"/>
      <c r="N80" s="8"/>
      <c r="O80" s="8"/>
      <c r="P80" s="8"/>
    </row>
    <row r="81" spans="1:16" ht="22.5" x14ac:dyDescent="0.25">
      <c r="A81" s="42"/>
      <c r="B81" s="45"/>
      <c r="C81" s="48"/>
      <c r="D81" s="10" t="s">
        <v>7</v>
      </c>
      <c r="E81" s="24">
        <v>0</v>
      </c>
      <c r="F81" s="24">
        <v>0</v>
      </c>
      <c r="G81" s="23">
        <f t="shared" si="21"/>
        <v>0</v>
      </c>
      <c r="H81" s="24">
        <v>0</v>
      </c>
      <c r="I81" s="21" t="e">
        <f t="shared" si="22"/>
        <v>#DIV/0!</v>
      </c>
      <c r="J81" s="9"/>
      <c r="K81" s="9"/>
      <c r="L81" s="8" t="e">
        <f t="shared" si="23"/>
        <v>#DIV/0!</v>
      </c>
      <c r="M81" s="8"/>
      <c r="N81" s="8"/>
      <c r="O81" s="8"/>
      <c r="P81" s="8"/>
    </row>
    <row r="82" spans="1:16" x14ac:dyDescent="0.25">
      <c r="A82" s="40"/>
      <c r="B82" s="43" t="s">
        <v>36</v>
      </c>
      <c r="C82" s="46"/>
      <c r="D82" s="20" t="s">
        <v>4</v>
      </c>
      <c r="E82" s="23">
        <f>E83+E84+E85+E86+E88</f>
        <v>163162.17300000001</v>
      </c>
      <c r="F82" s="23">
        <f>F83+F84+F85+F86+F88</f>
        <v>164431.82999999999</v>
      </c>
      <c r="G82" s="23">
        <f t="shared" ref="G82:G88" si="24">F82-E82</f>
        <v>1269.6569999999774</v>
      </c>
      <c r="H82" s="23">
        <f>H83+H84+H85+H86+H88</f>
        <v>163483.10999999999</v>
      </c>
      <c r="I82" s="21">
        <f t="shared" ref="I82:I88" si="25">H82/F82</f>
        <v>0.99423031416727525</v>
      </c>
      <c r="J82" s="22">
        <v>1</v>
      </c>
      <c r="K82" s="22">
        <v>0</v>
      </c>
      <c r="L82" s="8">
        <f t="shared" ref="L82:L88" si="26">(K82/J82)*100</f>
        <v>0</v>
      </c>
      <c r="M82" s="8">
        <v>2</v>
      </c>
      <c r="N82" s="8">
        <v>2</v>
      </c>
      <c r="O82" s="8">
        <v>6</v>
      </c>
      <c r="P82" s="8">
        <v>6</v>
      </c>
    </row>
    <row r="83" spans="1:16" ht="22.5" x14ac:dyDescent="0.25">
      <c r="A83" s="41"/>
      <c r="B83" s="44"/>
      <c r="C83" s="47"/>
      <c r="D83" s="10" t="s">
        <v>6</v>
      </c>
      <c r="E83" s="24">
        <v>0</v>
      </c>
      <c r="F83" s="24">
        <v>0</v>
      </c>
      <c r="G83" s="23">
        <f t="shared" si="24"/>
        <v>0</v>
      </c>
      <c r="H83" s="24">
        <v>0</v>
      </c>
      <c r="I83" s="21" t="e">
        <f t="shared" si="25"/>
        <v>#DIV/0!</v>
      </c>
      <c r="J83" s="12"/>
      <c r="K83" s="9"/>
      <c r="L83" s="8" t="e">
        <f t="shared" si="26"/>
        <v>#DIV/0!</v>
      </c>
      <c r="M83" s="8"/>
      <c r="N83" s="8"/>
      <c r="O83" s="8"/>
      <c r="P83" s="8"/>
    </row>
    <row r="84" spans="1:16" x14ac:dyDescent="0.25">
      <c r="A84" s="41"/>
      <c r="B84" s="44"/>
      <c r="C84" s="47"/>
      <c r="D84" s="7" t="s">
        <v>5</v>
      </c>
      <c r="E84" s="24">
        <v>163162.17300000001</v>
      </c>
      <c r="F84" s="24">
        <v>164431.82999999999</v>
      </c>
      <c r="G84" s="23">
        <f t="shared" si="24"/>
        <v>1269.6569999999774</v>
      </c>
      <c r="H84" s="24">
        <v>163483.10999999999</v>
      </c>
      <c r="I84" s="21">
        <f t="shared" si="25"/>
        <v>0.99423031416727525</v>
      </c>
      <c r="J84" s="12"/>
      <c r="K84" s="9"/>
      <c r="L84" s="8" t="e">
        <f t="shared" si="26"/>
        <v>#DIV/0!</v>
      </c>
      <c r="M84" s="8"/>
      <c r="N84" s="8"/>
      <c r="O84" s="8"/>
      <c r="P84" s="8"/>
    </row>
    <row r="85" spans="1:16" x14ac:dyDescent="0.25">
      <c r="A85" s="41"/>
      <c r="B85" s="44"/>
      <c r="C85" s="47"/>
      <c r="D85" s="10" t="s">
        <v>9</v>
      </c>
      <c r="E85" s="24">
        <v>0</v>
      </c>
      <c r="F85" s="24">
        <v>0</v>
      </c>
      <c r="G85" s="23">
        <f t="shared" si="24"/>
        <v>0</v>
      </c>
      <c r="H85" s="24">
        <v>0</v>
      </c>
      <c r="I85" s="21" t="e">
        <f t="shared" si="25"/>
        <v>#DIV/0!</v>
      </c>
      <c r="J85" s="12"/>
      <c r="K85" s="9"/>
      <c r="L85" s="8" t="e">
        <f t="shared" si="26"/>
        <v>#DIV/0!</v>
      </c>
      <c r="M85" s="8"/>
      <c r="N85" s="8"/>
      <c r="O85" s="8"/>
      <c r="P85" s="8"/>
    </row>
    <row r="86" spans="1:16" x14ac:dyDescent="0.25">
      <c r="A86" s="41"/>
      <c r="B86" s="44"/>
      <c r="C86" s="47"/>
      <c r="D86" s="49" t="s">
        <v>23</v>
      </c>
      <c r="E86" s="24">
        <v>0</v>
      </c>
      <c r="F86" s="24">
        <v>0</v>
      </c>
      <c r="G86" s="23">
        <f t="shared" si="24"/>
        <v>0</v>
      </c>
      <c r="H86" s="24">
        <v>0</v>
      </c>
      <c r="I86" s="21" t="e">
        <f t="shared" si="25"/>
        <v>#DIV/0!</v>
      </c>
      <c r="J86" s="12"/>
      <c r="K86" s="9"/>
      <c r="L86" s="8" t="e">
        <f t="shared" si="26"/>
        <v>#DIV/0!</v>
      </c>
      <c r="M86" s="8"/>
      <c r="N86" s="8"/>
      <c r="O86" s="8"/>
      <c r="P86" s="8"/>
    </row>
    <row r="87" spans="1:16" x14ac:dyDescent="0.25">
      <c r="A87" s="41"/>
      <c r="B87" s="44"/>
      <c r="C87" s="47"/>
      <c r="D87" s="50"/>
      <c r="E87" s="24">
        <v>0</v>
      </c>
      <c r="F87" s="24">
        <v>0</v>
      </c>
      <c r="G87" s="23">
        <f t="shared" si="24"/>
        <v>0</v>
      </c>
      <c r="H87" s="24">
        <v>0</v>
      </c>
      <c r="I87" s="21" t="e">
        <f t="shared" si="25"/>
        <v>#DIV/0!</v>
      </c>
      <c r="J87" s="9"/>
      <c r="K87" s="9"/>
      <c r="L87" s="8" t="e">
        <f t="shared" si="26"/>
        <v>#DIV/0!</v>
      </c>
      <c r="M87" s="8"/>
      <c r="N87" s="8"/>
      <c r="O87" s="8"/>
      <c r="P87" s="8"/>
    </row>
    <row r="88" spans="1:16" ht="22.5" x14ac:dyDescent="0.25">
      <c r="A88" s="42"/>
      <c r="B88" s="45"/>
      <c r="C88" s="48"/>
      <c r="D88" s="10" t="s">
        <v>7</v>
      </c>
      <c r="E88" s="24">
        <v>0</v>
      </c>
      <c r="F88" s="24">
        <v>0</v>
      </c>
      <c r="G88" s="23">
        <f t="shared" si="24"/>
        <v>0</v>
      </c>
      <c r="H88" s="24">
        <v>0</v>
      </c>
      <c r="I88" s="21" t="e">
        <f t="shared" si="25"/>
        <v>#DIV/0!</v>
      </c>
      <c r="J88" s="9"/>
      <c r="K88" s="9"/>
      <c r="L88" s="8" t="e">
        <f t="shared" si="26"/>
        <v>#DIV/0!</v>
      </c>
      <c r="M88" s="8"/>
      <c r="N88" s="8"/>
      <c r="O88" s="8"/>
      <c r="P88" s="8"/>
    </row>
    <row r="89" spans="1:16" x14ac:dyDescent="0.25">
      <c r="A89" s="40"/>
      <c r="B89" s="43" t="s">
        <v>37</v>
      </c>
      <c r="C89" s="46"/>
      <c r="D89" s="20" t="s">
        <v>4</v>
      </c>
      <c r="E89" s="23">
        <f>E90+E91+E92+E93+E95</f>
        <v>238825.93</v>
      </c>
      <c r="F89" s="23">
        <f>F90+F91+F92+F93+F95</f>
        <v>241749.269</v>
      </c>
      <c r="G89" s="23">
        <f t="shared" ref="G89:G116" si="27">F89-E89</f>
        <v>2923.3390000000072</v>
      </c>
      <c r="H89" s="23">
        <f>H90+H91+H92+H93+H95</f>
        <v>239670.33300000001</v>
      </c>
      <c r="I89" s="21">
        <f t="shared" ref="I89:I116" si="28">H89/F89</f>
        <v>0.99140044555832763</v>
      </c>
      <c r="J89" s="22">
        <v>1</v>
      </c>
      <c r="K89" s="22">
        <v>1</v>
      </c>
      <c r="L89" s="8">
        <f t="shared" ref="L89:L116" si="29">(K89/J89)*100</f>
        <v>100</v>
      </c>
      <c r="M89" s="8">
        <v>2</v>
      </c>
      <c r="N89" s="8">
        <v>2</v>
      </c>
      <c r="O89" s="8">
        <v>10</v>
      </c>
      <c r="P89" s="8">
        <v>10</v>
      </c>
    </row>
    <row r="90" spans="1:16" ht="22.5" x14ac:dyDescent="0.25">
      <c r="A90" s="41"/>
      <c r="B90" s="44"/>
      <c r="C90" s="47"/>
      <c r="D90" s="10" t="s">
        <v>6</v>
      </c>
      <c r="E90" s="24">
        <v>0</v>
      </c>
      <c r="F90" s="24">
        <v>0</v>
      </c>
      <c r="G90" s="23">
        <f t="shared" si="27"/>
        <v>0</v>
      </c>
      <c r="H90" s="24">
        <v>0</v>
      </c>
      <c r="I90" s="21" t="e">
        <f t="shared" si="28"/>
        <v>#DIV/0!</v>
      </c>
      <c r="J90" s="12"/>
      <c r="K90" s="9"/>
      <c r="L90" s="8" t="e">
        <f t="shared" si="29"/>
        <v>#DIV/0!</v>
      </c>
      <c r="M90" s="8"/>
      <c r="N90" s="8"/>
      <c r="O90" s="8"/>
      <c r="P90" s="8"/>
    </row>
    <row r="91" spans="1:16" x14ac:dyDescent="0.25">
      <c r="A91" s="41"/>
      <c r="B91" s="44"/>
      <c r="C91" s="47"/>
      <c r="D91" s="7" t="s">
        <v>5</v>
      </c>
      <c r="E91" s="24">
        <v>238825.93</v>
      </c>
      <c r="F91" s="24">
        <v>241749.269</v>
      </c>
      <c r="G91" s="23">
        <f t="shared" si="27"/>
        <v>2923.3390000000072</v>
      </c>
      <c r="H91" s="24">
        <v>239670.33300000001</v>
      </c>
      <c r="I91" s="21">
        <f t="shared" si="28"/>
        <v>0.99140044555832763</v>
      </c>
      <c r="J91" s="12"/>
      <c r="K91" s="9"/>
      <c r="L91" s="8" t="e">
        <f t="shared" si="29"/>
        <v>#DIV/0!</v>
      </c>
      <c r="M91" s="8"/>
      <c r="N91" s="8"/>
      <c r="O91" s="8"/>
      <c r="P91" s="8"/>
    </row>
    <row r="92" spans="1:16" x14ac:dyDescent="0.25">
      <c r="A92" s="41"/>
      <c r="B92" s="44"/>
      <c r="C92" s="47"/>
      <c r="D92" s="10" t="s">
        <v>9</v>
      </c>
      <c r="E92" s="24">
        <v>0</v>
      </c>
      <c r="F92" s="24">
        <v>0</v>
      </c>
      <c r="G92" s="23">
        <f t="shared" si="27"/>
        <v>0</v>
      </c>
      <c r="H92" s="24">
        <v>0</v>
      </c>
      <c r="I92" s="21" t="e">
        <f t="shared" si="28"/>
        <v>#DIV/0!</v>
      </c>
      <c r="J92" s="12"/>
      <c r="K92" s="9"/>
      <c r="L92" s="8" t="e">
        <f t="shared" si="29"/>
        <v>#DIV/0!</v>
      </c>
      <c r="M92" s="8"/>
      <c r="N92" s="8"/>
      <c r="O92" s="8"/>
      <c r="P92" s="8"/>
    </row>
    <row r="93" spans="1:16" x14ac:dyDescent="0.25">
      <c r="A93" s="41"/>
      <c r="B93" s="44"/>
      <c r="C93" s="47"/>
      <c r="D93" s="49" t="s">
        <v>23</v>
      </c>
      <c r="E93" s="24">
        <v>0</v>
      </c>
      <c r="F93" s="24">
        <v>0</v>
      </c>
      <c r="G93" s="23">
        <f t="shared" si="27"/>
        <v>0</v>
      </c>
      <c r="H93" s="24">
        <v>0</v>
      </c>
      <c r="I93" s="21" t="e">
        <f t="shared" si="28"/>
        <v>#DIV/0!</v>
      </c>
      <c r="J93" s="12"/>
      <c r="K93" s="9"/>
      <c r="L93" s="8" t="e">
        <f t="shared" si="29"/>
        <v>#DIV/0!</v>
      </c>
      <c r="M93" s="8"/>
      <c r="N93" s="8"/>
      <c r="O93" s="8"/>
      <c r="P93" s="8"/>
    </row>
    <row r="94" spans="1:16" ht="9" customHeight="1" x14ac:dyDescent="0.25">
      <c r="A94" s="41"/>
      <c r="B94" s="44"/>
      <c r="C94" s="47"/>
      <c r="D94" s="50"/>
      <c r="E94" s="24">
        <v>0</v>
      </c>
      <c r="F94" s="24">
        <v>0</v>
      </c>
      <c r="G94" s="23">
        <f t="shared" si="27"/>
        <v>0</v>
      </c>
      <c r="H94" s="24">
        <v>0</v>
      </c>
      <c r="I94" s="21" t="e">
        <f t="shared" si="28"/>
        <v>#DIV/0!</v>
      </c>
      <c r="J94" s="9"/>
      <c r="K94" s="9"/>
      <c r="L94" s="8" t="e">
        <f t="shared" si="29"/>
        <v>#DIV/0!</v>
      </c>
      <c r="M94" s="8"/>
      <c r="N94" s="8"/>
      <c r="O94" s="8"/>
      <c r="P94" s="8"/>
    </row>
    <row r="95" spans="1:16" ht="22.5" x14ac:dyDescent="0.25">
      <c r="A95" s="42"/>
      <c r="B95" s="45"/>
      <c r="C95" s="48"/>
      <c r="D95" s="10" t="s">
        <v>7</v>
      </c>
      <c r="E95" s="24">
        <v>0</v>
      </c>
      <c r="F95" s="24">
        <v>0</v>
      </c>
      <c r="G95" s="23">
        <f t="shared" si="27"/>
        <v>0</v>
      </c>
      <c r="H95" s="24">
        <v>0</v>
      </c>
      <c r="I95" s="21" t="e">
        <f t="shared" si="28"/>
        <v>#DIV/0!</v>
      </c>
      <c r="J95" s="9"/>
      <c r="K95" s="9"/>
      <c r="L95" s="8" t="e">
        <f t="shared" si="29"/>
        <v>#DIV/0!</v>
      </c>
      <c r="M95" s="8"/>
      <c r="N95" s="8"/>
      <c r="O95" s="8"/>
      <c r="P95" s="8"/>
    </row>
    <row r="96" spans="1:16" x14ac:dyDescent="0.25">
      <c r="A96" s="40"/>
      <c r="B96" s="43" t="s">
        <v>45</v>
      </c>
      <c r="C96" s="46"/>
      <c r="D96" s="20" t="s">
        <v>4</v>
      </c>
      <c r="E96" s="23">
        <f>E97+E98+E99+E100+E102</f>
        <v>110153.25900000001</v>
      </c>
      <c r="F96" s="23">
        <f>F97+F98+F99+F100+F102</f>
        <v>113724.605</v>
      </c>
      <c r="G96" s="23">
        <f t="shared" ref="G96:G102" si="30">F96-E96</f>
        <v>3571.3459999999905</v>
      </c>
      <c r="H96" s="23">
        <f>H97+H98+H99+H100+H102</f>
        <v>110263.667</v>
      </c>
      <c r="I96" s="21">
        <f t="shared" ref="I96:I102" si="31">H96/F96</f>
        <v>0.96956737726193909</v>
      </c>
      <c r="J96" s="8">
        <v>1</v>
      </c>
      <c r="K96" s="8">
        <v>0</v>
      </c>
      <c r="L96" s="8">
        <f t="shared" ref="L96:L102" si="32">(K96/J96)*100</f>
        <v>0</v>
      </c>
      <c r="M96" s="8">
        <v>2</v>
      </c>
      <c r="N96" s="8">
        <v>2</v>
      </c>
      <c r="O96" s="8">
        <v>8</v>
      </c>
      <c r="P96" s="8">
        <v>8</v>
      </c>
    </row>
    <row r="97" spans="1:16" ht="26.25" customHeight="1" x14ac:dyDescent="0.25">
      <c r="A97" s="41"/>
      <c r="B97" s="44"/>
      <c r="C97" s="47"/>
      <c r="D97" s="10" t="s">
        <v>6</v>
      </c>
      <c r="E97" s="24">
        <v>0</v>
      </c>
      <c r="F97" s="24">
        <v>0</v>
      </c>
      <c r="G97" s="23">
        <f t="shared" si="30"/>
        <v>0</v>
      </c>
      <c r="H97" s="24">
        <v>0</v>
      </c>
      <c r="I97" s="21" t="e">
        <f t="shared" si="31"/>
        <v>#DIV/0!</v>
      </c>
      <c r="J97" s="12"/>
      <c r="K97" s="9"/>
      <c r="L97" s="8" t="e">
        <f t="shared" si="32"/>
        <v>#DIV/0!</v>
      </c>
      <c r="M97" s="8"/>
      <c r="N97" s="8"/>
      <c r="O97" s="8"/>
      <c r="P97" s="8"/>
    </row>
    <row r="98" spans="1:16" x14ac:dyDescent="0.25">
      <c r="A98" s="41"/>
      <c r="B98" s="44"/>
      <c r="C98" s="47"/>
      <c r="D98" s="7" t="s">
        <v>5</v>
      </c>
      <c r="E98" s="24">
        <v>110153.25900000001</v>
      </c>
      <c r="F98" s="24">
        <v>113724.605</v>
      </c>
      <c r="G98" s="23">
        <f t="shared" si="30"/>
        <v>3571.3459999999905</v>
      </c>
      <c r="H98" s="24">
        <v>110263.667</v>
      </c>
      <c r="I98" s="21">
        <f t="shared" si="31"/>
        <v>0.96956737726193909</v>
      </c>
      <c r="J98" s="12"/>
      <c r="K98" s="9"/>
      <c r="L98" s="8" t="e">
        <f t="shared" si="32"/>
        <v>#DIV/0!</v>
      </c>
      <c r="M98" s="8"/>
      <c r="N98" s="8"/>
      <c r="O98" s="8"/>
      <c r="P98" s="8"/>
    </row>
    <row r="99" spans="1:16" ht="16.5" customHeight="1" x14ac:dyDescent="0.25">
      <c r="A99" s="41"/>
      <c r="B99" s="44"/>
      <c r="C99" s="47"/>
      <c r="D99" s="10" t="s">
        <v>9</v>
      </c>
      <c r="E99" s="24">
        <v>0</v>
      </c>
      <c r="F99" s="24">
        <v>0</v>
      </c>
      <c r="G99" s="23">
        <f t="shared" si="30"/>
        <v>0</v>
      </c>
      <c r="H99" s="24">
        <v>0</v>
      </c>
      <c r="I99" s="21" t="e">
        <f t="shared" si="31"/>
        <v>#DIV/0!</v>
      </c>
      <c r="J99" s="12"/>
      <c r="K99" s="9"/>
      <c r="L99" s="8" t="e">
        <f t="shared" si="32"/>
        <v>#DIV/0!</v>
      </c>
      <c r="M99" s="8"/>
      <c r="N99" s="8"/>
      <c r="O99" s="8"/>
      <c r="P99" s="8"/>
    </row>
    <row r="100" spans="1:16" x14ac:dyDescent="0.25">
      <c r="A100" s="41"/>
      <c r="B100" s="44"/>
      <c r="C100" s="47"/>
      <c r="D100" s="49" t="s">
        <v>23</v>
      </c>
      <c r="E100" s="24">
        <v>0</v>
      </c>
      <c r="F100" s="24">
        <v>0</v>
      </c>
      <c r="G100" s="23">
        <f t="shared" si="30"/>
        <v>0</v>
      </c>
      <c r="H100" s="24">
        <v>0</v>
      </c>
      <c r="I100" s="21" t="e">
        <f t="shared" si="31"/>
        <v>#DIV/0!</v>
      </c>
      <c r="J100" s="12"/>
      <c r="K100" s="9"/>
      <c r="L100" s="8" t="e">
        <f t="shared" si="32"/>
        <v>#DIV/0!</v>
      </c>
      <c r="M100" s="8"/>
      <c r="N100" s="8"/>
      <c r="O100" s="8"/>
      <c r="P100" s="8"/>
    </row>
    <row r="101" spans="1:16" x14ac:dyDescent="0.25">
      <c r="A101" s="41"/>
      <c r="B101" s="44"/>
      <c r="C101" s="47"/>
      <c r="D101" s="50"/>
      <c r="E101" s="24">
        <v>0</v>
      </c>
      <c r="F101" s="24">
        <v>0</v>
      </c>
      <c r="G101" s="23">
        <f t="shared" si="30"/>
        <v>0</v>
      </c>
      <c r="H101" s="24">
        <v>0</v>
      </c>
      <c r="I101" s="21" t="e">
        <f t="shared" si="31"/>
        <v>#DIV/0!</v>
      </c>
      <c r="J101" s="9"/>
      <c r="K101" s="9"/>
      <c r="L101" s="8" t="e">
        <f t="shared" si="32"/>
        <v>#DIV/0!</v>
      </c>
      <c r="M101" s="8"/>
      <c r="N101" s="8"/>
      <c r="O101" s="8"/>
      <c r="P101" s="8"/>
    </row>
    <row r="102" spans="1:16" ht="22.5" x14ac:dyDescent="0.25">
      <c r="A102" s="42"/>
      <c r="B102" s="45"/>
      <c r="C102" s="48"/>
      <c r="D102" s="10" t="s">
        <v>7</v>
      </c>
      <c r="E102" s="24">
        <v>0</v>
      </c>
      <c r="F102" s="24">
        <v>0</v>
      </c>
      <c r="G102" s="23">
        <f t="shared" si="30"/>
        <v>0</v>
      </c>
      <c r="H102" s="24">
        <v>0</v>
      </c>
      <c r="I102" s="21" t="e">
        <f t="shared" si="31"/>
        <v>#DIV/0!</v>
      </c>
      <c r="J102" s="9"/>
      <c r="K102" s="9"/>
      <c r="L102" s="8" t="e">
        <f t="shared" si="32"/>
        <v>#DIV/0!</v>
      </c>
      <c r="M102" s="8"/>
      <c r="N102" s="8"/>
      <c r="O102" s="8"/>
      <c r="P102" s="8"/>
    </row>
    <row r="103" spans="1:16" x14ac:dyDescent="0.25">
      <c r="A103" s="40"/>
      <c r="B103" s="43" t="s">
        <v>38</v>
      </c>
      <c r="C103" s="46"/>
      <c r="D103" s="20" t="s">
        <v>4</v>
      </c>
      <c r="E103" s="23">
        <f>E104+E105+E106+E107+E109</f>
        <v>19799.5</v>
      </c>
      <c r="F103" s="23">
        <f>F104+F105+F106+F107+F109</f>
        <v>19867.401000000002</v>
      </c>
      <c r="G103" s="23">
        <f t="shared" si="27"/>
        <v>67.901000000001659</v>
      </c>
      <c r="H103" s="23">
        <f>H104+H105+H106+H107+H109</f>
        <v>19867.400969999999</v>
      </c>
      <c r="I103" s="21">
        <f t="shared" si="28"/>
        <v>0.99999999848998855</v>
      </c>
      <c r="J103" s="8">
        <v>1</v>
      </c>
      <c r="K103" s="8">
        <v>1</v>
      </c>
      <c r="L103" s="8">
        <f t="shared" si="29"/>
        <v>100</v>
      </c>
      <c r="M103" s="8">
        <v>3</v>
      </c>
      <c r="N103" s="8">
        <v>3</v>
      </c>
      <c r="O103" s="8">
        <v>8</v>
      </c>
      <c r="P103" s="8">
        <v>8</v>
      </c>
    </row>
    <row r="104" spans="1:16" ht="22.5" x14ac:dyDescent="0.25">
      <c r="A104" s="41"/>
      <c r="B104" s="44"/>
      <c r="C104" s="47"/>
      <c r="D104" s="10" t="s">
        <v>6</v>
      </c>
      <c r="E104" s="24">
        <v>0</v>
      </c>
      <c r="F104" s="24">
        <v>0</v>
      </c>
      <c r="G104" s="23">
        <f t="shared" si="27"/>
        <v>0</v>
      </c>
      <c r="H104" s="24">
        <v>0</v>
      </c>
      <c r="I104" s="21" t="e">
        <f t="shared" si="28"/>
        <v>#DIV/0!</v>
      </c>
      <c r="J104" s="12"/>
      <c r="K104" s="9"/>
      <c r="L104" s="8" t="e">
        <f t="shared" si="29"/>
        <v>#DIV/0!</v>
      </c>
      <c r="M104" s="8"/>
      <c r="N104" s="8"/>
      <c r="O104" s="8"/>
      <c r="P104" s="8"/>
    </row>
    <row r="105" spans="1:16" x14ac:dyDescent="0.25">
      <c r="A105" s="41"/>
      <c r="B105" s="44"/>
      <c r="C105" s="47"/>
      <c r="D105" s="7" t="s">
        <v>5</v>
      </c>
      <c r="E105" s="24">
        <v>19799.5</v>
      </c>
      <c r="F105" s="24">
        <v>19867.401000000002</v>
      </c>
      <c r="G105" s="23">
        <f t="shared" si="27"/>
        <v>67.901000000001659</v>
      </c>
      <c r="H105" s="24">
        <v>19867.400969999999</v>
      </c>
      <c r="I105" s="21">
        <f t="shared" si="28"/>
        <v>0.99999999848998855</v>
      </c>
      <c r="J105" s="12"/>
      <c r="K105" s="9"/>
      <c r="L105" s="8" t="e">
        <f t="shared" si="29"/>
        <v>#DIV/0!</v>
      </c>
      <c r="M105" s="8"/>
      <c r="N105" s="8"/>
      <c r="O105" s="8"/>
      <c r="P105" s="8"/>
    </row>
    <row r="106" spans="1:16" x14ac:dyDescent="0.25">
      <c r="A106" s="41"/>
      <c r="B106" s="44"/>
      <c r="C106" s="47"/>
      <c r="D106" s="10" t="s">
        <v>9</v>
      </c>
      <c r="E106" s="24">
        <v>0</v>
      </c>
      <c r="F106" s="24">
        <v>0</v>
      </c>
      <c r="G106" s="23">
        <f t="shared" si="27"/>
        <v>0</v>
      </c>
      <c r="H106" s="24">
        <v>0</v>
      </c>
      <c r="I106" s="21" t="e">
        <f t="shared" si="28"/>
        <v>#DIV/0!</v>
      </c>
      <c r="J106" s="12"/>
      <c r="K106" s="9"/>
      <c r="L106" s="8" t="e">
        <f t="shared" si="29"/>
        <v>#DIV/0!</v>
      </c>
      <c r="M106" s="8"/>
      <c r="N106" s="8"/>
      <c r="O106" s="8"/>
      <c r="P106" s="8"/>
    </row>
    <row r="107" spans="1:16" x14ac:dyDescent="0.25">
      <c r="A107" s="41"/>
      <c r="B107" s="44"/>
      <c r="C107" s="47"/>
      <c r="D107" s="49" t="s">
        <v>23</v>
      </c>
      <c r="E107" s="24">
        <v>0</v>
      </c>
      <c r="F107" s="24">
        <v>0</v>
      </c>
      <c r="G107" s="23">
        <f t="shared" si="27"/>
        <v>0</v>
      </c>
      <c r="H107" s="24">
        <v>0</v>
      </c>
      <c r="I107" s="21" t="e">
        <f t="shared" si="28"/>
        <v>#DIV/0!</v>
      </c>
      <c r="J107" s="12"/>
      <c r="K107" s="9"/>
      <c r="L107" s="8" t="e">
        <f t="shared" si="29"/>
        <v>#DIV/0!</v>
      </c>
      <c r="M107" s="8"/>
      <c r="N107" s="8"/>
      <c r="O107" s="8"/>
      <c r="P107" s="8"/>
    </row>
    <row r="108" spans="1:16" x14ac:dyDescent="0.25">
      <c r="A108" s="41"/>
      <c r="B108" s="44"/>
      <c r="C108" s="47"/>
      <c r="D108" s="50"/>
      <c r="E108" s="24">
        <v>0</v>
      </c>
      <c r="F108" s="24">
        <v>0</v>
      </c>
      <c r="G108" s="23">
        <f t="shared" si="27"/>
        <v>0</v>
      </c>
      <c r="H108" s="24">
        <v>0</v>
      </c>
      <c r="I108" s="21" t="e">
        <f t="shared" si="28"/>
        <v>#DIV/0!</v>
      </c>
      <c r="J108" s="9"/>
      <c r="K108" s="9"/>
      <c r="L108" s="8" t="e">
        <f t="shared" si="29"/>
        <v>#DIV/0!</v>
      </c>
      <c r="M108" s="8"/>
      <c r="N108" s="8"/>
      <c r="O108" s="8"/>
      <c r="P108" s="8"/>
    </row>
    <row r="109" spans="1:16" ht="22.5" x14ac:dyDescent="0.25">
      <c r="A109" s="42"/>
      <c r="B109" s="45"/>
      <c r="C109" s="48"/>
      <c r="D109" s="10" t="s">
        <v>7</v>
      </c>
      <c r="E109" s="24">
        <v>0</v>
      </c>
      <c r="F109" s="24">
        <v>0</v>
      </c>
      <c r="G109" s="23">
        <f t="shared" si="27"/>
        <v>0</v>
      </c>
      <c r="H109" s="24">
        <v>0</v>
      </c>
      <c r="I109" s="21" t="e">
        <f t="shared" si="28"/>
        <v>#DIV/0!</v>
      </c>
      <c r="J109" s="9"/>
      <c r="K109" s="9"/>
      <c r="L109" s="8" t="e">
        <f t="shared" si="29"/>
        <v>#DIV/0!</v>
      </c>
      <c r="M109" s="8"/>
      <c r="N109" s="8"/>
      <c r="O109" s="8"/>
      <c r="P109" s="8"/>
    </row>
    <row r="110" spans="1:16" x14ac:dyDescent="0.25">
      <c r="A110" s="40"/>
      <c r="B110" s="43" t="s">
        <v>39</v>
      </c>
      <c r="C110" s="46"/>
      <c r="D110" s="20" t="s">
        <v>4</v>
      </c>
      <c r="E110" s="23">
        <f>E111+E112+E113+E114+E116</f>
        <v>358933.32</v>
      </c>
      <c r="F110" s="23">
        <f>F111+F112+F113+F114+F116</f>
        <v>360833.891</v>
      </c>
      <c r="G110" s="23">
        <f t="shared" si="27"/>
        <v>1900.5709999999963</v>
      </c>
      <c r="H110" s="23">
        <f>H111+H112+H113+H114+H116</f>
        <v>360246.96039999998</v>
      </c>
      <c r="I110" s="21">
        <f t="shared" si="28"/>
        <v>0.99837340500812322</v>
      </c>
      <c r="J110" s="8">
        <v>1</v>
      </c>
      <c r="K110" s="8">
        <v>0</v>
      </c>
      <c r="L110" s="8">
        <f t="shared" si="29"/>
        <v>0</v>
      </c>
      <c r="M110" s="8">
        <v>10</v>
      </c>
      <c r="N110" s="8">
        <v>9</v>
      </c>
      <c r="O110" s="8">
        <v>20</v>
      </c>
      <c r="P110" s="8">
        <v>19</v>
      </c>
    </row>
    <row r="111" spans="1:16" ht="22.5" x14ac:dyDescent="0.25">
      <c r="A111" s="41"/>
      <c r="B111" s="44"/>
      <c r="C111" s="47"/>
      <c r="D111" s="10" t="s">
        <v>6</v>
      </c>
      <c r="E111" s="24">
        <v>0</v>
      </c>
      <c r="F111" s="24">
        <v>0</v>
      </c>
      <c r="G111" s="23">
        <f t="shared" si="27"/>
        <v>0</v>
      </c>
      <c r="H111" s="24">
        <v>0</v>
      </c>
      <c r="I111" s="21" t="e">
        <f t="shared" si="28"/>
        <v>#DIV/0!</v>
      </c>
      <c r="J111" s="12"/>
      <c r="K111" s="9"/>
      <c r="L111" s="8" t="e">
        <f t="shared" si="29"/>
        <v>#DIV/0!</v>
      </c>
      <c r="M111" s="8"/>
      <c r="N111" s="8"/>
      <c r="O111" s="8"/>
      <c r="P111" s="8"/>
    </row>
    <row r="112" spans="1:16" x14ac:dyDescent="0.25">
      <c r="A112" s="41"/>
      <c r="B112" s="44"/>
      <c r="C112" s="47"/>
      <c r="D112" s="7" t="s">
        <v>5</v>
      </c>
      <c r="E112" s="24">
        <v>358933.32</v>
      </c>
      <c r="F112" s="24">
        <v>360833.891</v>
      </c>
      <c r="G112" s="23">
        <f t="shared" si="27"/>
        <v>1900.5709999999963</v>
      </c>
      <c r="H112" s="24">
        <v>360246.96039999998</v>
      </c>
      <c r="I112" s="21">
        <f t="shared" si="28"/>
        <v>0.99837340500812322</v>
      </c>
      <c r="J112" s="12"/>
      <c r="K112" s="9"/>
      <c r="L112" s="8" t="e">
        <f t="shared" si="29"/>
        <v>#DIV/0!</v>
      </c>
      <c r="M112" s="8"/>
      <c r="N112" s="8"/>
      <c r="O112" s="8"/>
      <c r="P112" s="8"/>
    </row>
    <row r="113" spans="1:16" x14ac:dyDescent="0.25">
      <c r="A113" s="41"/>
      <c r="B113" s="44"/>
      <c r="C113" s="47"/>
      <c r="D113" s="10" t="s">
        <v>9</v>
      </c>
      <c r="E113" s="24">
        <v>0</v>
      </c>
      <c r="F113" s="24">
        <v>0</v>
      </c>
      <c r="G113" s="23">
        <f t="shared" si="27"/>
        <v>0</v>
      </c>
      <c r="H113" s="24">
        <v>0</v>
      </c>
      <c r="I113" s="21" t="e">
        <f t="shared" si="28"/>
        <v>#DIV/0!</v>
      </c>
      <c r="J113" s="12"/>
      <c r="K113" s="9"/>
      <c r="L113" s="8" t="e">
        <f t="shared" si="29"/>
        <v>#DIV/0!</v>
      </c>
      <c r="M113" s="8"/>
      <c r="N113" s="8"/>
      <c r="O113" s="8"/>
      <c r="P113" s="8"/>
    </row>
    <row r="114" spans="1:16" x14ac:dyDescent="0.25">
      <c r="A114" s="41"/>
      <c r="B114" s="44"/>
      <c r="C114" s="47"/>
      <c r="D114" s="49" t="s">
        <v>23</v>
      </c>
      <c r="E114" s="24">
        <v>0</v>
      </c>
      <c r="F114" s="24">
        <v>0</v>
      </c>
      <c r="G114" s="23">
        <f t="shared" si="27"/>
        <v>0</v>
      </c>
      <c r="H114" s="24">
        <v>0</v>
      </c>
      <c r="I114" s="21" t="e">
        <f t="shared" si="28"/>
        <v>#DIV/0!</v>
      </c>
      <c r="J114" s="12"/>
      <c r="K114" s="9"/>
      <c r="L114" s="8" t="e">
        <f t="shared" si="29"/>
        <v>#DIV/0!</v>
      </c>
      <c r="M114" s="8"/>
      <c r="N114" s="8"/>
      <c r="O114" s="8"/>
      <c r="P114" s="8"/>
    </row>
    <row r="115" spans="1:16" x14ac:dyDescent="0.25">
      <c r="A115" s="41"/>
      <c r="B115" s="44"/>
      <c r="C115" s="47"/>
      <c r="D115" s="50"/>
      <c r="E115" s="24">
        <v>0</v>
      </c>
      <c r="F115" s="24">
        <v>0</v>
      </c>
      <c r="G115" s="23">
        <f t="shared" si="27"/>
        <v>0</v>
      </c>
      <c r="H115" s="24">
        <v>0</v>
      </c>
      <c r="I115" s="21" t="e">
        <f t="shared" si="28"/>
        <v>#DIV/0!</v>
      </c>
      <c r="J115" s="9"/>
      <c r="K115" s="9"/>
      <c r="L115" s="8" t="e">
        <f t="shared" si="29"/>
        <v>#DIV/0!</v>
      </c>
      <c r="M115" s="8"/>
      <c r="N115" s="8"/>
      <c r="O115" s="8"/>
      <c r="P115" s="8"/>
    </row>
    <row r="116" spans="1:16" ht="30.75" customHeight="1" x14ac:dyDescent="0.25">
      <c r="A116" s="42"/>
      <c r="B116" s="45"/>
      <c r="C116" s="48"/>
      <c r="D116" s="10" t="s">
        <v>7</v>
      </c>
      <c r="E116" s="24">
        <v>0</v>
      </c>
      <c r="F116" s="24">
        <v>0</v>
      </c>
      <c r="G116" s="23">
        <f t="shared" si="27"/>
        <v>0</v>
      </c>
      <c r="H116" s="24">
        <v>0</v>
      </c>
      <c r="I116" s="21" t="e">
        <f t="shared" si="28"/>
        <v>#DIV/0!</v>
      </c>
      <c r="J116" s="9"/>
      <c r="K116" s="9"/>
      <c r="L116" s="8" t="e">
        <f t="shared" si="29"/>
        <v>#DIV/0!</v>
      </c>
      <c r="M116" s="8"/>
      <c r="N116" s="8"/>
      <c r="O116" s="8"/>
      <c r="P116" s="8"/>
    </row>
    <row r="117" spans="1:16" x14ac:dyDescent="0.25">
      <c r="A117" s="40"/>
      <c r="B117" s="43" t="s">
        <v>40</v>
      </c>
      <c r="C117" s="46"/>
      <c r="D117" s="20" t="s">
        <v>4</v>
      </c>
      <c r="E117" s="23">
        <f>E118+E119+E120+E121+E123</f>
        <v>30333.073</v>
      </c>
      <c r="F117" s="23">
        <f>F118+F119+F120+F121+F123</f>
        <v>31658.18</v>
      </c>
      <c r="G117" s="23">
        <f t="shared" ref="G117:G151" si="33">F117-E117</f>
        <v>1325.107</v>
      </c>
      <c r="H117" s="23">
        <f>H118+H119+H120+H121+H123</f>
        <v>31479.23</v>
      </c>
      <c r="I117" s="21">
        <f t="shared" ref="I117:I151" si="34">H117/F117</f>
        <v>0.99434743248032575</v>
      </c>
      <c r="J117" s="8">
        <v>1</v>
      </c>
      <c r="K117" s="8">
        <v>1</v>
      </c>
      <c r="L117" s="8">
        <f t="shared" ref="L117:L151" si="35">(K117/J117)*100</f>
        <v>100</v>
      </c>
      <c r="M117" s="8">
        <v>2</v>
      </c>
      <c r="N117" s="8">
        <v>2</v>
      </c>
      <c r="O117" s="8">
        <v>8</v>
      </c>
      <c r="P117" s="8">
        <v>8</v>
      </c>
    </row>
    <row r="118" spans="1:16" ht="22.5" x14ac:dyDescent="0.25">
      <c r="A118" s="41"/>
      <c r="B118" s="44"/>
      <c r="C118" s="47"/>
      <c r="D118" s="10" t="s">
        <v>6</v>
      </c>
      <c r="E118" s="24">
        <v>0</v>
      </c>
      <c r="F118" s="24">
        <v>0</v>
      </c>
      <c r="G118" s="23">
        <f t="shared" si="33"/>
        <v>0</v>
      </c>
      <c r="H118" s="24">
        <v>0</v>
      </c>
      <c r="I118" s="21" t="e">
        <f t="shared" si="34"/>
        <v>#DIV/0!</v>
      </c>
      <c r="J118" s="12"/>
      <c r="K118" s="9"/>
      <c r="L118" s="8" t="e">
        <f t="shared" si="35"/>
        <v>#DIV/0!</v>
      </c>
      <c r="M118" s="8"/>
      <c r="N118" s="8"/>
      <c r="O118" s="8"/>
      <c r="P118" s="8"/>
    </row>
    <row r="119" spans="1:16" x14ac:dyDescent="0.25">
      <c r="A119" s="41"/>
      <c r="B119" s="44"/>
      <c r="C119" s="47"/>
      <c r="D119" s="7" t="s">
        <v>5</v>
      </c>
      <c r="E119" s="24">
        <v>30333.073</v>
      </c>
      <c r="F119" s="24">
        <v>31658.18</v>
      </c>
      <c r="G119" s="23">
        <f t="shared" si="33"/>
        <v>1325.107</v>
      </c>
      <c r="H119" s="24">
        <v>31479.23</v>
      </c>
      <c r="I119" s="21">
        <f t="shared" si="34"/>
        <v>0.99434743248032575</v>
      </c>
      <c r="J119" s="12"/>
      <c r="K119" s="9"/>
      <c r="L119" s="8" t="e">
        <f t="shared" si="35"/>
        <v>#DIV/0!</v>
      </c>
      <c r="M119" s="8"/>
      <c r="N119" s="8"/>
      <c r="O119" s="8"/>
      <c r="P119" s="8"/>
    </row>
    <row r="120" spans="1:16" x14ac:dyDescent="0.25">
      <c r="A120" s="41"/>
      <c r="B120" s="44"/>
      <c r="C120" s="47"/>
      <c r="D120" s="10" t="s">
        <v>9</v>
      </c>
      <c r="E120" s="24">
        <v>0</v>
      </c>
      <c r="F120" s="24">
        <v>0</v>
      </c>
      <c r="G120" s="23">
        <f t="shared" si="33"/>
        <v>0</v>
      </c>
      <c r="H120" s="24">
        <v>0</v>
      </c>
      <c r="I120" s="21" t="e">
        <f t="shared" si="34"/>
        <v>#DIV/0!</v>
      </c>
      <c r="J120" s="12"/>
      <c r="K120" s="9"/>
      <c r="L120" s="8" t="e">
        <f t="shared" si="35"/>
        <v>#DIV/0!</v>
      </c>
      <c r="M120" s="8"/>
      <c r="N120" s="8"/>
      <c r="O120" s="8"/>
      <c r="P120" s="8"/>
    </row>
    <row r="121" spans="1:16" x14ac:dyDescent="0.25">
      <c r="A121" s="41"/>
      <c r="B121" s="44"/>
      <c r="C121" s="47"/>
      <c r="D121" s="49" t="s">
        <v>23</v>
      </c>
      <c r="E121" s="24">
        <v>0</v>
      </c>
      <c r="F121" s="24">
        <v>0</v>
      </c>
      <c r="G121" s="23">
        <f t="shared" si="33"/>
        <v>0</v>
      </c>
      <c r="H121" s="24">
        <v>0</v>
      </c>
      <c r="I121" s="21" t="e">
        <f t="shared" si="34"/>
        <v>#DIV/0!</v>
      </c>
      <c r="J121" s="12"/>
      <c r="K121" s="9"/>
      <c r="L121" s="8" t="e">
        <f t="shared" si="35"/>
        <v>#DIV/0!</v>
      </c>
      <c r="M121" s="8"/>
      <c r="N121" s="8"/>
      <c r="O121" s="8"/>
      <c r="P121" s="8"/>
    </row>
    <row r="122" spans="1:16" x14ac:dyDescent="0.25">
      <c r="A122" s="41"/>
      <c r="B122" s="44"/>
      <c r="C122" s="47"/>
      <c r="D122" s="50"/>
      <c r="E122" s="24">
        <v>0</v>
      </c>
      <c r="F122" s="24">
        <v>0</v>
      </c>
      <c r="G122" s="23">
        <f t="shared" si="33"/>
        <v>0</v>
      </c>
      <c r="H122" s="24">
        <v>0</v>
      </c>
      <c r="I122" s="21" t="e">
        <f t="shared" si="34"/>
        <v>#DIV/0!</v>
      </c>
      <c r="J122" s="9"/>
      <c r="K122" s="9"/>
      <c r="L122" s="8" t="e">
        <f t="shared" si="35"/>
        <v>#DIV/0!</v>
      </c>
      <c r="M122" s="8"/>
      <c r="N122" s="8"/>
      <c r="O122" s="8"/>
      <c r="P122" s="8"/>
    </row>
    <row r="123" spans="1:16" ht="22.5" x14ac:dyDescent="0.25">
      <c r="A123" s="42"/>
      <c r="B123" s="45"/>
      <c r="C123" s="48"/>
      <c r="D123" s="10" t="s">
        <v>7</v>
      </c>
      <c r="E123" s="24">
        <v>0</v>
      </c>
      <c r="F123" s="24">
        <v>0</v>
      </c>
      <c r="G123" s="23">
        <f t="shared" si="33"/>
        <v>0</v>
      </c>
      <c r="H123" s="24">
        <v>0</v>
      </c>
      <c r="I123" s="21" t="e">
        <f t="shared" si="34"/>
        <v>#DIV/0!</v>
      </c>
      <c r="J123" s="9"/>
      <c r="K123" s="9"/>
      <c r="L123" s="8" t="e">
        <f t="shared" si="35"/>
        <v>#DIV/0!</v>
      </c>
      <c r="M123" s="8"/>
      <c r="N123" s="8"/>
      <c r="O123" s="8"/>
      <c r="P123" s="8"/>
    </row>
    <row r="124" spans="1:16" x14ac:dyDescent="0.25">
      <c r="A124" s="40"/>
      <c r="B124" s="43" t="s">
        <v>41</v>
      </c>
      <c r="C124" s="46"/>
      <c r="D124" s="20" t="s">
        <v>4</v>
      </c>
      <c r="E124" s="23">
        <f>E125+E126+E127+E128+E130</f>
        <v>433670.83199999999</v>
      </c>
      <c r="F124" s="23">
        <f>F125+F126+F127+F128+F130</f>
        <v>434468.1</v>
      </c>
      <c r="G124" s="23">
        <f t="shared" si="33"/>
        <v>797.26799999998184</v>
      </c>
      <c r="H124" s="23">
        <f>H125+H126+H127+H128+H130</f>
        <v>433280.42</v>
      </c>
      <c r="I124" s="21" t="e">
        <f>I125+I126+I127+I128+I130</f>
        <v>#DIV/0!</v>
      </c>
      <c r="J124" s="8">
        <v>4</v>
      </c>
      <c r="K124" s="8">
        <v>3</v>
      </c>
      <c r="L124" s="8">
        <f t="shared" si="35"/>
        <v>75</v>
      </c>
      <c r="M124" s="8">
        <v>2</v>
      </c>
      <c r="N124" s="8">
        <v>2</v>
      </c>
      <c r="O124" s="8">
        <v>6</v>
      </c>
      <c r="P124" s="8">
        <v>6</v>
      </c>
    </row>
    <row r="125" spans="1:16" ht="22.5" x14ac:dyDescent="0.25">
      <c r="A125" s="41"/>
      <c r="B125" s="44"/>
      <c r="C125" s="47"/>
      <c r="D125" s="10" t="s">
        <v>6</v>
      </c>
      <c r="E125" s="24">
        <v>0</v>
      </c>
      <c r="F125" s="24">
        <v>0</v>
      </c>
      <c r="G125" s="23">
        <f t="shared" si="33"/>
        <v>0</v>
      </c>
      <c r="H125" s="24">
        <v>0</v>
      </c>
      <c r="I125" s="21" t="e">
        <f t="shared" si="34"/>
        <v>#DIV/0!</v>
      </c>
      <c r="J125" s="12"/>
      <c r="K125" s="9"/>
      <c r="L125" s="8" t="e">
        <f t="shared" si="35"/>
        <v>#DIV/0!</v>
      </c>
      <c r="M125" s="8"/>
      <c r="N125" s="8"/>
      <c r="O125" s="8"/>
      <c r="P125" s="8"/>
    </row>
    <row r="126" spans="1:16" ht="20.25" customHeight="1" x14ac:dyDescent="0.25">
      <c r="A126" s="41"/>
      <c r="B126" s="44"/>
      <c r="C126" s="47"/>
      <c r="D126" s="7" t="s">
        <v>5</v>
      </c>
      <c r="E126" s="24">
        <v>433670.83199999999</v>
      </c>
      <c r="F126" s="24">
        <v>434468.1</v>
      </c>
      <c r="G126" s="23">
        <f t="shared" si="33"/>
        <v>797.26799999998184</v>
      </c>
      <c r="H126" s="24">
        <v>433280.42</v>
      </c>
      <c r="I126" s="21">
        <f t="shared" si="34"/>
        <v>0.99726635856579571</v>
      </c>
      <c r="J126" s="12"/>
      <c r="K126" s="9"/>
      <c r="L126" s="8" t="e">
        <f t="shared" si="35"/>
        <v>#DIV/0!</v>
      </c>
      <c r="M126" s="8"/>
      <c r="N126" s="8"/>
      <c r="O126" s="8"/>
      <c r="P126" s="8"/>
    </row>
    <row r="127" spans="1:16" ht="18" customHeight="1" x14ac:dyDescent="0.25">
      <c r="A127" s="41"/>
      <c r="B127" s="44"/>
      <c r="C127" s="47"/>
      <c r="D127" s="10" t="s">
        <v>9</v>
      </c>
      <c r="E127" s="24">
        <v>0</v>
      </c>
      <c r="F127" s="24">
        <v>0</v>
      </c>
      <c r="G127" s="23">
        <f t="shared" si="33"/>
        <v>0</v>
      </c>
      <c r="H127" s="24">
        <v>0</v>
      </c>
      <c r="I127" s="21" t="e">
        <f t="shared" si="34"/>
        <v>#DIV/0!</v>
      </c>
      <c r="J127" s="12"/>
      <c r="K127" s="9"/>
      <c r="L127" s="8" t="e">
        <f t="shared" si="35"/>
        <v>#DIV/0!</v>
      </c>
      <c r="M127" s="8"/>
      <c r="N127" s="8"/>
      <c r="O127" s="8"/>
      <c r="P127" s="8"/>
    </row>
    <row r="128" spans="1:16" x14ac:dyDescent="0.25">
      <c r="A128" s="41"/>
      <c r="B128" s="44"/>
      <c r="C128" s="47"/>
      <c r="D128" s="49" t="s">
        <v>23</v>
      </c>
      <c r="E128" s="24">
        <v>0</v>
      </c>
      <c r="F128" s="24">
        <v>0</v>
      </c>
      <c r="G128" s="23">
        <f t="shared" si="33"/>
        <v>0</v>
      </c>
      <c r="H128" s="24">
        <v>0</v>
      </c>
      <c r="I128" s="21" t="e">
        <f t="shared" si="34"/>
        <v>#DIV/0!</v>
      </c>
      <c r="J128" s="12"/>
      <c r="K128" s="9"/>
      <c r="L128" s="8" t="e">
        <f t="shared" si="35"/>
        <v>#DIV/0!</v>
      </c>
      <c r="M128" s="8"/>
      <c r="N128" s="8"/>
      <c r="O128" s="8"/>
      <c r="P128" s="8"/>
    </row>
    <row r="129" spans="1:16" x14ac:dyDescent="0.25">
      <c r="A129" s="41"/>
      <c r="B129" s="44"/>
      <c r="C129" s="47"/>
      <c r="D129" s="50"/>
      <c r="E129" s="24">
        <v>0</v>
      </c>
      <c r="F129" s="24">
        <v>0</v>
      </c>
      <c r="G129" s="23">
        <f t="shared" si="33"/>
        <v>0</v>
      </c>
      <c r="H129" s="24">
        <v>0</v>
      </c>
      <c r="I129" s="21" t="e">
        <f t="shared" si="34"/>
        <v>#DIV/0!</v>
      </c>
      <c r="J129" s="9"/>
      <c r="K129" s="9"/>
      <c r="L129" s="8" t="e">
        <f t="shared" si="35"/>
        <v>#DIV/0!</v>
      </c>
      <c r="M129" s="8"/>
      <c r="N129" s="8"/>
      <c r="O129" s="8"/>
      <c r="P129" s="8"/>
    </row>
    <row r="130" spans="1:16" ht="22.5" x14ac:dyDescent="0.25">
      <c r="A130" s="42"/>
      <c r="B130" s="45"/>
      <c r="C130" s="48"/>
      <c r="D130" s="10" t="s">
        <v>7</v>
      </c>
      <c r="E130" s="24">
        <v>0</v>
      </c>
      <c r="F130" s="24">
        <v>0</v>
      </c>
      <c r="G130" s="23">
        <f t="shared" si="33"/>
        <v>0</v>
      </c>
      <c r="H130" s="24">
        <v>0</v>
      </c>
      <c r="I130" s="21" t="e">
        <f t="shared" si="34"/>
        <v>#DIV/0!</v>
      </c>
      <c r="J130" s="9"/>
      <c r="K130" s="9"/>
      <c r="L130" s="8" t="e">
        <f t="shared" si="35"/>
        <v>#DIV/0!</v>
      </c>
      <c r="M130" s="8"/>
      <c r="N130" s="8"/>
      <c r="O130" s="8"/>
      <c r="P130" s="8"/>
    </row>
    <row r="131" spans="1:16" x14ac:dyDescent="0.25">
      <c r="A131" s="40"/>
      <c r="B131" s="43" t="s">
        <v>42</v>
      </c>
      <c r="C131" s="46"/>
      <c r="D131" s="20" t="s">
        <v>4</v>
      </c>
      <c r="E131" s="23">
        <f>E132+E133+E134+E135+E137</f>
        <v>305635.54600000003</v>
      </c>
      <c r="F131" s="23">
        <f>F132+F133+F134+F135+F137</f>
        <v>307298.54600000003</v>
      </c>
      <c r="G131" s="23">
        <f t="shared" si="33"/>
        <v>1663</v>
      </c>
      <c r="H131" s="23">
        <f>H132+H133+H134+H135+H137</f>
        <v>305628.47308999998</v>
      </c>
      <c r="I131" s="21" t="e">
        <f>I132+I133+I134+I135+I137</f>
        <v>#DIV/0!</v>
      </c>
      <c r="J131" s="8">
        <v>9</v>
      </c>
      <c r="K131" s="8">
        <v>7</v>
      </c>
      <c r="L131" s="8">
        <f t="shared" si="35"/>
        <v>77.777777777777786</v>
      </c>
      <c r="M131" s="8">
        <v>5</v>
      </c>
      <c r="N131" s="8">
        <v>5</v>
      </c>
      <c r="O131" s="8">
        <v>7</v>
      </c>
      <c r="P131" s="8">
        <v>7</v>
      </c>
    </row>
    <row r="132" spans="1:16" ht="22.5" x14ac:dyDescent="0.25">
      <c r="A132" s="41"/>
      <c r="B132" s="44"/>
      <c r="C132" s="47"/>
      <c r="D132" s="10" t="s">
        <v>6</v>
      </c>
      <c r="E132" s="24">
        <v>38920.955999999998</v>
      </c>
      <c r="F132" s="24">
        <v>38920.955999999998</v>
      </c>
      <c r="G132" s="23">
        <f t="shared" si="33"/>
        <v>0</v>
      </c>
      <c r="H132" s="24">
        <v>38920.955999999998</v>
      </c>
      <c r="I132" s="21">
        <f t="shared" si="34"/>
        <v>1</v>
      </c>
      <c r="J132" s="12"/>
      <c r="K132" s="9"/>
      <c r="L132" s="8" t="e">
        <f t="shared" si="35"/>
        <v>#DIV/0!</v>
      </c>
      <c r="M132" s="8"/>
      <c r="N132" s="8"/>
      <c r="O132" s="8"/>
      <c r="P132" s="8"/>
    </row>
    <row r="133" spans="1:16" x14ac:dyDescent="0.25">
      <c r="A133" s="41"/>
      <c r="B133" s="44"/>
      <c r="C133" s="47"/>
      <c r="D133" s="7" t="s">
        <v>5</v>
      </c>
      <c r="E133" s="24">
        <v>266714.59000000003</v>
      </c>
      <c r="F133" s="24">
        <v>268377.59000000003</v>
      </c>
      <c r="G133" s="23">
        <f t="shared" si="33"/>
        <v>1663</v>
      </c>
      <c r="H133" s="24">
        <v>266707.51708999998</v>
      </c>
      <c r="I133" s="21">
        <f t="shared" si="34"/>
        <v>0.99377715214597451</v>
      </c>
      <c r="J133" s="12"/>
      <c r="K133" s="9"/>
      <c r="L133" s="8" t="e">
        <f t="shared" si="35"/>
        <v>#DIV/0!</v>
      </c>
      <c r="M133" s="8"/>
      <c r="N133" s="8"/>
      <c r="O133" s="8"/>
      <c r="P133" s="8"/>
    </row>
    <row r="134" spans="1:16" x14ac:dyDescent="0.25">
      <c r="A134" s="41"/>
      <c r="B134" s="44"/>
      <c r="C134" s="47"/>
      <c r="D134" s="10" t="s">
        <v>9</v>
      </c>
      <c r="E134" s="24">
        <v>0</v>
      </c>
      <c r="F134" s="24">
        <v>0</v>
      </c>
      <c r="G134" s="23">
        <f t="shared" si="33"/>
        <v>0</v>
      </c>
      <c r="H134" s="24">
        <v>0</v>
      </c>
      <c r="I134" s="21" t="e">
        <f t="shared" si="34"/>
        <v>#DIV/0!</v>
      </c>
      <c r="J134" s="12"/>
      <c r="K134" s="9"/>
      <c r="L134" s="8" t="e">
        <f t="shared" si="35"/>
        <v>#DIV/0!</v>
      </c>
      <c r="M134" s="8"/>
      <c r="N134" s="8"/>
      <c r="O134" s="8"/>
      <c r="P134" s="8"/>
    </row>
    <row r="135" spans="1:16" x14ac:dyDescent="0.25">
      <c r="A135" s="41"/>
      <c r="B135" s="44"/>
      <c r="C135" s="47"/>
      <c r="D135" s="49" t="s">
        <v>23</v>
      </c>
      <c r="E135" s="24">
        <v>0</v>
      </c>
      <c r="F135" s="24">
        <v>0</v>
      </c>
      <c r="G135" s="23">
        <f t="shared" si="33"/>
        <v>0</v>
      </c>
      <c r="H135" s="24">
        <v>0</v>
      </c>
      <c r="I135" s="21" t="e">
        <f t="shared" si="34"/>
        <v>#DIV/0!</v>
      </c>
      <c r="J135" s="12"/>
      <c r="K135" s="9"/>
      <c r="L135" s="8" t="e">
        <f t="shared" si="35"/>
        <v>#DIV/0!</v>
      </c>
      <c r="M135" s="8"/>
      <c r="N135" s="8"/>
      <c r="O135" s="8"/>
      <c r="P135" s="8"/>
    </row>
    <row r="136" spans="1:16" x14ac:dyDescent="0.25">
      <c r="A136" s="41"/>
      <c r="B136" s="44"/>
      <c r="C136" s="47"/>
      <c r="D136" s="50"/>
      <c r="E136" s="24">
        <v>0</v>
      </c>
      <c r="F136" s="24">
        <v>0</v>
      </c>
      <c r="G136" s="23">
        <f t="shared" si="33"/>
        <v>0</v>
      </c>
      <c r="H136" s="24">
        <v>0</v>
      </c>
      <c r="I136" s="21" t="e">
        <f t="shared" si="34"/>
        <v>#DIV/0!</v>
      </c>
      <c r="J136" s="9"/>
      <c r="K136" s="9"/>
      <c r="L136" s="8" t="e">
        <f t="shared" si="35"/>
        <v>#DIV/0!</v>
      </c>
      <c r="M136" s="8"/>
      <c r="N136" s="8"/>
      <c r="O136" s="8"/>
      <c r="P136" s="8"/>
    </row>
    <row r="137" spans="1:16" ht="29.25" customHeight="1" x14ac:dyDescent="0.25">
      <c r="A137" s="42"/>
      <c r="B137" s="45"/>
      <c r="C137" s="48"/>
      <c r="D137" s="10" t="s">
        <v>7</v>
      </c>
      <c r="E137" s="24">
        <v>0</v>
      </c>
      <c r="F137" s="24">
        <v>0</v>
      </c>
      <c r="G137" s="23">
        <f t="shared" si="33"/>
        <v>0</v>
      </c>
      <c r="H137" s="24">
        <v>0</v>
      </c>
      <c r="I137" s="21" t="e">
        <f t="shared" si="34"/>
        <v>#DIV/0!</v>
      </c>
      <c r="J137" s="9"/>
      <c r="K137" s="9"/>
      <c r="L137" s="8" t="e">
        <f t="shared" si="35"/>
        <v>#DIV/0!</v>
      </c>
      <c r="M137" s="8"/>
      <c r="N137" s="8"/>
      <c r="O137" s="8"/>
      <c r="P137" s="8"/>
    </row>
    <row r="138" spans="1:16" ht="26.25" customHeight="1" x14ac:dyDescent="0.25">
      <c r="A138" s="40"/>
      <c r="B138" s="43" t="s">
        <v>44</v>
      </c>
      <c r="C138" s="46"/>
      <c r="D138" s="20" t="s">
        <v>4</v>
      </c>
      <c r="E138" s="23">
        <f>E139+E140+E141+E142+E144</f>
        <v>75755.25</v>
      </c>
      <c r="F138" s="23">
        <f>F139+F140+F141+F142+F144</f>
        <v>76987.78</v>
      </c>
      <c r="G138" s="23">
        <f t="shared" si="33"/>
        <v>1232.5299999999988</v>
      </c>
      <c r="H138" s="23">
        <f>H139+H140+H141+H142+H144</f>
        <v>76986.05</v>
      </c>
      <c r="I138" s="21" t="e">
        <f>I139+I140+I141+I142+I144</f>
        <v>#DIV/0!</v>
      </c>
      <c r="J138" s="8">
        <v>5</v>
      </c>
      <c r="K138" s="8">
        <v>5</v>
      </c>
      <c r="L138" s="8">
        <f t="shared" si="35"/>
        <v>100</v>
      </c>
      <c r="M138" s="8">
        <v>4</v>
      </c>
      <c r="N138" s="8">
        <v>4</v>
      </c>
      <c r="O138" s="8">
        <v>6</v>
      </c>
      <c r="P138" s="8">
        <v>6</v>
      </c>
    </row>
    <row r="139" spans="1:16" ht="22.5" x14ac:dyDescent="0.25">
      <c r="A139" s="41"/>
      <c r="B139" s="44"/>
      <c r="C139" s="47"/>
      <c r="D139" s="10" t="s">
        <v>6</v>
      </c>
      <c r="E139" s="24">
        <v>0</v>
      </c>
      <c r="F139" s="24">
        <v>0</v>
      </c>
      <c r="G139" s="23">
        <f t="shared" si="33"/>
        <v>0</v>
      </c>
      <c r="H139" s="24">
        <v>0</v>
      </c>
      <c r="I139" s="21" t="e">
        <f t="shared" si="34"/>
        <v>#DIV/0!</v>
      </c>
      <c r="J139" s="12"/>
      <c r="K139" s="9"/>
      <c r="L139" s="8" t="e">
        <f t="shared" si="35"/>
        <v>#DIV/0!</v>
      </c>
      <c r="M139" s="8"/>
      <c r="N139" s="8"/>
      <c r="O139" s="8"/>
      <c r="P139" s="8"/>
    </row>
    <row r="140" spans="1:16" x14ac:dyDescent="0.25">
      <c r="A140" s="41"/>
      <c r="B140" s="44"/>
      <c r="C140" s="47"/>
      <c r="D140" s="7" t="s">
        <v>5</v>
      </c>
      <c r="E140" s="24">
        <v>75755.25</v>
      </c>
      <c r="F140" s="24">
        <v>76987.78</v>
      </c>
      <c r="G140" s="23">
        <f t="shared" si="33"/>
        <v>1232.5299999999988</v>
      </c>
      <c r="H140" s="24">
        <v>76986.05</v>
      </c>
      <c r="I140" s="21">
        <f t="shared" si="34"/>
        <v>0.99997752890133995</v>
      </c>
      <c r="J140" s="12"/>
      <c r="K140" s="9"/>
      <c r="L140" s="8" t="e">
        <f t="shared" si="35"/>
        <v>#DIV/0!</v>
      </c>
      <c r="M140" s="8"/>
      <c r="N140" s="8"/>
      <c r="O140" s="8"/>
      <c r="P140" s="8"/>
    </row>
    <row r="141" spans="1:16" x14ac:dyDescent="0.25">
      <c r="A141" s="41"/>
      <c r="B141" s="44"/>
      <c r="C141" s="47"/>
      <c r="D141" s="10" t="s">
        <v>9</v>
      </c>
      <c r="E141" s="24">
        <v>0</v>
      </c>
      <c r="F141" s="24">
        <v>0</v>
      </c>
      <c r="G141" s="23">
        <f t="shared" si="33"/>
        <v>0</v>
      </c>
      <c r="H141" s="24">
        <v>0</v>
      </c>
      <c r="I141" s="21" t="e">
        <f t="shared" si="34"/>
        <v>#DIV/0!</v>
      </c>
      <c r="J141" s="12"/>
      <c r="K141" s="9"/>
      <c r="L141" s="8" t="e">
        <f t="shared" si="35"/>
        <v>#DIV/0!</v>
      </c>
      <c r="M141" s="8"/>
      <c r="N141" s="8"/>
      <c r="O141" s="8"/>
      <c r="P141" s="8"/>
    </row>
    <row r="142" spans="1:16" x14ac:dyDescent="0.25">
      <c r="A142" s="41"/>
      <c r="B142" s="44"/>
      <c r="C142" s="47"/>
      <c r="D142" s="49" t="s">
        <v>23</v>
      </c>
      <c r="E142" s="24">
        <v>0</v>
      </c>
      <c r="F142" s="24">
        <v>0</v>
      </c>
      <c r="G142" s="23">
        <f t="shared" si="33"/>
        <v>0</v>
      </c>
      <c r="H142" s="24">
        <v>0</v>
      </c>
      <c r="I142" s="21" t="e">
        <f t="shared" si="34"/>
        <v>#DIV/0!</v>
      </c>
      <c r="J142" s="12"/>
      <c r="K142" s="9"/>
      <c r="L142" s="8" t="e">
        <f t="shared" si="35"/>
        <v>#DIV/0!</v>
      </c>
      <c r="M142" s="8"/>
      <c r="N142" s="8"/>
      <c r="O142" s="8"/>
      <c r="P142" s="8"/>
    </row>
    <row r="143" spans="1:16" x14ac:dyDescent="0.25">
      <c r="A143" s="41"/>
      <c r="B143" s="44"/>
      <c r="C143" s="47"/>
      <c r="D143" s="50"/>
      <c r="E143" s="24">
        <v>0</v>
      </c>
      <c r="F143" s="24">
        <v>0</v>
      </c>
      <c r="G143" s="23">
        <f t="shared" si="33"/>
        <v>0</v>
      </c>
      <c r="H143" s="24">
        <v>0</v>
      </c>
      <c r="I143" s="21" t="e">
        <f t="shared" si="34"/>
        <v>#DIV/0!</v>
      </c>
      <c r="J143" s="9"/>
      <c r="K143" s="9"/>
      <c r="L143" s="8" t="e">
        <f t="shared" si="35"/>
        <v>#DIV/0!</v>
      </c>
      <c r="M143" s="8"/>
      <c r="N143" s="8"/>
      <c r="O143" s="8"/>
      <c r="P143" s="8"/>
    </row>
    <row r="144" spans="1:16" ht="22.5" x14ac:dyDescent="0.25">
      <c r="A144" s="42"/>
      <c r="B144" s="45"/>
      <c r="C144" s="48"/>
      <c r="D144" s="10" t="s">
        <v>7</v>
      </c>
      <c r="E144" s="24">
        <v>0</v>
      </c>
      <c r="F144" s="24">
        <v>0</v>
      </c>
      <c r="G144" s="23">
        <f t="shared" si="33"/>
        <v>0</v>
      </c>
      <c r="H144" s="24">
        <v>0</v>
      </c>
      <c r="I144" s="21" t="e">
        <f t="shared" si="34"/>
        <v>#DIV/0!</v>
      </c>
      <c r="J144" s="9"/>
      <c r="K144" s="9"/>
      <c r="L144" s="8" t="e">
        <f t="shared" si="35"/>
        <v>#DIV/0!</v>
      </c>
      <c r="M144" s="8"/>
      <c r="N144" s="8"/>
      <c r="O144" s="8"/>
      <c r="P144" s="8"/>
    </row>
    <row r="145" spans="1:16" x14ac:dyDescent="0.25">
      <c r="A145" s="40"/>
      <c r="B145" s="43" t="s">
        <v>43</v>
      </c>
      <c r="C145" s="46"/>
      <c r="D145" s="20" t="s">
        <v>4</v>
      </c>
      <c r="E145" s="23">
        <f>E146+E147+E148+E149+E151</f>
        <v>1868</v>
      </c>
      <c r="F145" s="23">
        <f>F146+F147+F148+F149+F151</f>
        <v>1868</v>
      </c>
      <c r="G145" s="23">
        <f t="shared" si="33"/>
        <v>0</v>
      </c>
      <c r="H145" s="23">
        <f>H146+H147+H148+H149+H151</f>
        <v>1867.99</v>
      </c>
      <c r="I145" s="21">
        <f t="shared" si="34"/>
        <v>0.99999464668094218</v>
      </c>
      <c r="J145" s="8">
        <v>1</v>
      </c>
      <c r="K145" s="8">
        <v>1</v>
      </c>
      <c r="L145" s="8">
        <f t="shared" si="35"/>
        <v>100</v>
      </c>
      <c r="M145" s="8">
        <v>1</v>
      </c>
      <c r="N145" s="8">
        <v>1</v>
      </c>
      <c r="O145" s="8">
        <v>4</v>
      </c>
      <c r="P145" s="8">
        <v>4</v>
      </c>
    </row>
    <row r="146" spans="1:16" ht="22.5" x14ac:dyDescent="0.25">
      <c r="A146" s="41"/>
      <c r="B146" s="44"/>
      <c r="C146" s="47"/>
      <c r="D146" s="10" t="s">
        <v>6</v>
      </c>
      <c r="E146" s="24">
        <v>0</v>
      </c>
      <c r="F146" s="24">
        <v>0</v>
      </c>
      <c r="G146" s="23">
        <f t="shared" si="33"/>
        <v>0</v>
      </c>
      <c r="H146" s="24">
        <v>0</v>
      </c>
      <c r="I146" s="21" t="e">
        <f t="shared" si="34"/>
        <v>#DIV/0!</v>
      </c>
      <c r="J146" s="12"/>
      <c r="K146" s="9"/>
      <c r="L146" s="8" t="e">
        <f t="shared" si="35"/>
        <v>#DIV/0!</v>
      </c>
      <c r="M146" s="8"/>
      <c r="N146" s="8"/>
      <c r="O146" s="8"/>
      <c r="P146" s="8"/>
    </row>
    <row r="147" spans="1:16" x14ac:dyDescent="0.25">
      <c r="A147" s="41"/>
      <c r="B147" s="44"/>
      <c r="C147" s="47"/>
      <c r="D147" s="7" t="s">
        <v>5</v>
      </c>
      <c r="E147" s="24">
        <v>1868</v>
      </c>
      <c r="F147" s="24">
        <v>1868</v>
      </c>
      <c r="G147" s="23">
        <f t="shared" si="33"/>
        <v>0</v>
      </c>
      <c r="H147" s="24">
        <v>1867.99</v>
      </c>
      <c r="I147" s="21">
        <f t="shared" si="34"/>
        <v>0.99999464668094218</v>
      </c>
      <c r="J147" s="12"/>
      <c r="K147" s="9"/>
      <c r="L147" s="8" t="e">
        <f t="shared" si="35"/>
        <v>#DIV/0!</v>
      </c>
      <c r="M147" s="8"/>
      <c r="N147" s="8"/>
      <c r="O147" s="8"/>
      <c r="P147" s="8"/>
    </row>
    <row r="148" spans="1:16" x14ac:dyDescent="0.25">
      <c r="A148" s="41"/>
      <c r="B148" s="44"/>
      <c r="C148" s="47"/>
      <c r="D148" s="10" t="s">
        <v>9</v>
      </c>
      <c r="E148" s="24">
        <v>0</v>
      </c>
      <c r="F148" s="24">
        <v>0</v>
      </c>
      <c r="G148" s="23">
        <f t="shared" si="33"/>
        <v>0</v>
      </c>
      <c r="H148" s="24">
        <v>0</v>
      </c>
      <c r="I148" s="21" t="e">
        <f t="shared" si="34"/>
        <v>#DIV/0!</v>
      </c>
      <c r="J148" s="12"/>
      <c r="K148" s="9"/>
      <c r="L148" s="8" t="e">
        <f t="shared" si="35"/>
        <v>#DIV/0!</v>
      </c>
      <c r="M148" s="8"/>
      <c r="N148" s="8"/>
      <c r="O148" s="8"/>
      <c r="P148" s="8"/>
    </row>
    <row r="149" spans="1:16" x14ac:dyDescent="0.25">
      <c r="A149" s="41"/>
      <c r="B149" s="44"/>
      <c r="C149" s="47"/>
      <c r="D149" s="49" t="s">
        <v>23</v>
      </c>
      <c r="E149" s="24">
        <v>0</v>
      </c>
      <c r="F149" s="24">
        <v>0</v>
      </c>
      <c r="G149" s="23">
        <f t="shared" si="33"/>
        <v>0</v>
      </c>
      <c r="H149" s="24">
        <v>0</v>
      </c>
      <c r="I149" s="21" t="e">
        <f t="shared" si="34"/>
        <v>#DIV/0!</v>
      </c>
      <c r="J149" s="12"/>
      <c r="K149" s="9"/>
      <c r="L149" s="8" t="e">
        <f t="shared" si="35"/>
        <v>#DIV/0!</v>
      </c>
      <c r="M149" s="8"/>
      <c r="N149" s="8"/>
      <c r="O149" s="8"/>
      <c r="P149" s="8"/>
    </row>
    <row r="150" spans="1:16" x14ac:dyDescent="0.25">
      <c r="A150" s="41"/>
      <c r="B150" s="44"/>
      <c r="C150" s="47"/>
      <c r="D150" s="50"/>
      <c r="E150" s="24">
        <v>0</v>
      </c>
      <c r="F150" s="24">
        <v>0</v>
      </c>
      <c r="G150" s="23">
        <f t="shared" si="33"/>
        <v>0</v>
      </c>
      <c r="H150" s="24">
        <v>0</v>
      </c>
      <c r="I150" s="21" t="e">
        <f t="shared" si="34"/>
        <v>#DIV/0!</v>
      </c>
      <c r="J150" s="9"/>
      <c r="K150" s="9"/>
      <c r="L150" s="8" t="e">
        <f t="shared" si="35"/>
        <v>#DIV/0!</v>
      </c>
      <c r="M150" s="8"/>
      <c r="N150" s="8"/>
      <c r="O150" s="8"/>
      <c r="P150" s="8"/>
    </row>
    <row r="151" spans="1:16" ht="22.5" x14ac:dyDescent="0.25">
      <c r="A151" s="42"/>
      <c r="B151" s="45"/>
      <c r="C151" s="48"/>
      <c r="D151" s="10" t="s">
        <v>7</v>
      </c>
      <c r="E151" s="24">
        <v>0</v>
      </c>
      <c r="F151" s="24">
        <v>0</v>
      </c>
      <c r="G151" s="23">
        <f t="shared" si="33"/>
        <v>0</v>
      </c>
      <c r="H151" s="24">
        <v>0</v>
      </c>
      <c r="I151" s="21" t="e">
        <f t="shared" si="34"/>
        <v>#DIV/0!</v>
      </c>
      <c r="J151" s="9"/>
      <c r="K151" s="9"/>
      <c r="L151" s="8" t="e">
        <f t="shared" si="35"/>
        <v>#DIV/0!</v>
      </c>
      <c r="M151" s="8"/>
      <c r="N151" s="8"/>
      <c r="O151" s="8"/>
      <c r="P151" s="8"/>
    </row>
  </sheetData>
  <mergeCells count="98">
    <mergeCell ref="A138:A144"/>
    <mergeCell ref="B138:B144"/>
    <mergeCell ref="C138:C144"/>
    <mergeCell ref="D142:D143"/>
    <mergeCell ref="A145:A151"/>
    <mergeCell ref="B145:B151"/>
    <mergeCell ref="C145:C151"/>
    <mergeCell ref="D149:D150"/>
    <mergeCell ref="A124:A130"/>
    <mergeCell ref="B124:B130"/>
    <mergeCell ref="C124:C130"/>
    <mergeCell ref="D128:D129"/>
    <mergeCell ref="A131:A137"/>
    <mergeCell ref="B131:B137"/>
    <mergeCell ref="C131:C137"/>
    <mergeCell ref="D135:D136"/>
    <mergeCell ref="A110:A116"/>
    <mergeCell ref="B110:B116"/>
    <mergeCell ref="C110:C116"/>
    <mergeCell ref="D114:D115"/>
    <mergeCell ref="A117:A123"/>
    <mergeCell ref="B117:B123"/>
    <mergeCell ref="C117:C123"/>
    <mergeCell ref="D121:D122"/>
    <mergeCell ref="A89:A95"/>
    <mergeCell ref="B89:B95"/>
    <mergeCell ref="C89:C95"/>
    <mergeCell ref="D93:D94"/>
    <mergeCell ref="A103:A109"/>
    <mergeCell ref="B103:B109"/>
    <mergeCell ref="C103:C109"/>
    <mergeCell ref="D107:D108"/>
    <mergeCell ref="A96:A102"/>
    <mergeCell ref="B96:B102"/>
    <mergeCell ref="C96:C102"/>
    <mergeCell ref="D100:D101"/>
    <mergeCell ref="A75:A81"/>
    <mergeCell ref="B75:B81"/>
    <mergeCell ref="C75:C81"/>
    <mergeCell ref="D79:D80"/>
    <mergeCell ref="A82:A88"/>
    <mergeCell ref="B82:B88"/>
    <mergeCell ref="C82:C88"/>
    <mergeCell ref="D86:D87"/>
    <mergeCell ref="A61:A67"/>
    <mergeCell ref="B61:B67"/>
    <mergeCell ref="C61:C67"/>
    <mergeCell ref="D65:D66"/>
    <mergeCell ref="A68:A74"/>
    <mergeCell ref="B68:B74"/>
    <mergeCell ref="C68:C74"/>
    <mergeCell ref="D72:D73"/>
    <mergeCell ref="A47:A53"/>
    <mergeCell ref="B47:B53"/>
    <mergeCell ref="C47:C53"/>
    <mergeCell ref="D51:D52"/>
    <mergeCell ref="A54:A60"/>
    <mergeCell ref="B54:B60"/>
    <mergeCell ref="C54:C60"/>
    <mergeCell ref="D58:D59"/>
    <mergeCell ref="D23:D24"/>
    <mergeCell ref="D30:D31"/>
    <mergeCell ref="D37:D38"/>
    <mergeCell ref="D44:D45"/>
    <mergeCell ref="A33:A39"/>
    <mergeCell ref="B33:B39"/>
    <mergeCell ref="C33:C39"/>
    <mergeCell ref="A40:A46"/>
    <mergeCell ref="B40:B46"/>
    <mergeCell ref="C40:C46"/>
    <mergeCell ref="A19:A25"/>
    <mergeCell ref="B19:B25"/>
    <mergeCell ref="C19:C25"/>
    <mergeCell ref="A26:A32"/>
    <mergeCell ref="B26:B32"/>
    <mergeCell ref="C26:C32"/>
    <mergeCell ref="A12:A18"/>
    <mergeCell ref="B12:B18"/>
    <mergeCell ref="C12:C18"/>
    <mergeCell ref="Q12:Q18"/>
    <mergeCell ref="Q3:Q4"/>
    <mergeCell ref="D16:D17"/>
    <mergeCell ref="S12:T12"/>
    <mergeCell ref="S15:T15"/>
    <mergeCell ref="S8:T8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Пользователь</cp:lastModifiedBy>
  <cp:lastPrinted>2025-07-25T07:00:08Z</cp:lastPrinted>
  <dcterms:created xsi:type="dcterms:W3CDTF">2016-01-25T11:04:51Z</dcterms:created>
  <dcterms:modified xsi:type="dcterms:W3CDTF">2025-07-25T07:35:35Z</dcterms:modified>
</cp:coreProperties>
</file>