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2" sheetId="2" r:id="rId1"/>
    <sheet name="Лист3" sheetId="3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J6" i="2"/>
  <c r="G6"/>
  <c r="D6"/>
  <c r="C6"/>
  <c r="B6"/>
  <c r="L12"/>
  <c r="I12"/>
  <c r="F12"/>
  <c r="L11"/>
  <c r="I11"/>
  <c r="F11"/>
  <c r="L10"/>
  <c r="I10"/>
  <c r="F10"/>
  <c r="K9"/>
  <c r="J9"/>
  <c r="H9"/>
  <c r="G9"/>
  <c r="E9"/>
  <c r="D9"/>
  <c r="C9"/>
  <c r="B9"/>
  <c r="I9" l="1"/>
  <c r="F9"/>
  <c r="L9"/>
</calcChain>
</file>

<file path=xl/sharedStrings.xml><?xml version="1.0" encoding="utf-8"?>
<sst xmlns="http://schemas.openxmlformats.org/spreadsheetml/2006/main" count="20" uniqueCount="12">
  <si>
    <t>Наименование муниципального образования</t>
  </si>
  <si>
    <t>Объем бюджетных ассигнований</t>
  </si>
  <si>
    <t>6=4*5</t>
  </si>
  <si>
    <t>9=7*8</t>
  </si>
  <si>
    <t>12=10*11</t>
  </si>
  <si>
    <t>г.Железногорск</t>
  </si>
  <si>
    <t>г.Курск</t>
  </si>
  <si>
    <t>г.Курчатов</t>
  </si>
  <si>
    <t>Численность работников, определяемая в соответствии с Законом Курской области от 28.12.2007 № 132-ЗКО</t>
  </si>
  <si>
    <t>Норматив затрат на 1 работника, утвержденный Законом Курской области от 28.12.2007 № 132-ЗКО</t>
  </si>
  <si>
    <t>Расчет субвенции местным  бюджетам на содержание работников, осуществляющих переданные государственные полномочия  по организации предоставления гражданам субсидий на оплату жилых помещений и коммунальных услуг</t>
  </si>
  <si>
    <t>Приложение № 1.7.2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</si>
</sst>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008000"/>
      <name val="Arial Cyr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" fontId="5" fillId="0" borderId="7">
      <alignment vertical="top" shrinkToFit="1"/>
    </xf>
  </cellStyleXfs>
  <cellXfs count="21">
    <xf numFmtId="0" fontId="0" fillId="0" borderId="0" xfId="0"/>
    <xf numFmtId="4" fontId="1" fillId="0" borderId="0" xfId="0" applyNumberFormat="1" applyFont="1" applyFill="1"/>
    <xf numFmtId="0" fontId="0" fillId="0" borderId="0" xfId="0" applyFill="1"/>
    <xf numFmtId="0" fontId="2" fillId="0" borderId="0" xfId="0" applyFont="1" applyFill="1"/>
    <xf numFmtId="0" fontId="3" fillId="0" borderId="2" xfId="0" applyFont="1" applyFill="1" applyBorder="1" applyAlignment="1">
      <alignment horizontal="center" vertical="center" wrapText="1"/>
    </xf>
    <xf numFmtId="4" fontId="1" fillId="0" borderId="2" xfId="0" applyNumberFormat="1" applyFont="1" applyFill="1" applyBorder="1"/>
    <xf numFmtId="0" fontId="1" fillId="0" borderId="0" xfId="0" applyFont="1" applyFill="1"/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" fontId="1" fillId="0" borderId="0" xfId="0" applyNumberFormat="1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2" fillId="2" borderId="2" xfId="0" applyFont="1" applyFill="1" applyBorder="1" applyProtection="1"/>
    <xf numFmtId="4" fontId="6" fillId="2" borderId="2" xfId="1" applyNumberFormat="1" applyFont="1" applyFill="1" applyBorder="1" applyProtection="1">
      <alignment vertical="top" shrinkToFit="1"/>
      <protection locked="0"/>
    </xf>
    <xf numFmtId="4" fontId="2" fillId="2" borderId="2" xfId="0" applyNumberFormat="1" applyFont="1" applyFill="1" applyBorder="1" applyProtection="1">
      <protection locked="0"/>
    </xf>
    <xf numFmtId="4" fontId="2" fillId="2" borderId="2" xfId="0" applyNumberFormat="1" applyFont="1" applyFill="1" applyBorder="1" applyAlignment="1" applyProtection="1">
      <alignment vertical="top" wrapText="1"/>
      <protection locked="0"/>
    </xf>
    <xf numFmtId="4" fontId="2" fillId="2" borderId="2" xfId="0" applyNumberFormat="1" applyFont="1" applyFill="1" applyBorder="1" applyAlignment="1">
      <alignment vertical="top" wrapText="1"/>
    </xf>
  </cellXfs>
  <cellStyles count="2">
    <cellStyle name="st19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0;&#1077;&#1096;&#1080;&#1096;&#1103;&#1085;/&#1055;&#1088;&#1080;&#1083;&#1086;&#1078;&#1077;&#1085;&#1080;&#1077;%20&#8470;%2032%20(&#1089;&#1086;&#1094;.%20&#1087;&#1086;&#1083;&#1080;&#1090;&#1080;&#1082;&#1072;)%20&#1052;&#1041;&#105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ИТОГ"/>
      <sheetName val="опека"/>
      <sheetName val="несовершеннолетние"/>
      <sheetName val="социальная защита"/>
      <sheetName val="оплата ЖКУ"/>
      <sheetName val="компенсация ЖКХ"/>
      <sheetName val="systemquery"/>
      <sheetName val="Реквизиты документ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Год</v>
          </cell>
          <cell r="B2" t="str">
            <v>2026</v>
          </cell>
        </row>
        <row r="3">
          <cell r="A3" t="str">
            <v>Бюджет</v>
          </cell>
          <cell r="B3" t="str">
            <v>Бюджет Курской области</v>
          </cell>
        </row>
        <row r="4">
          <cell r="A4" t="str">
            <v>Расчет</v>
          </cell>
          <cell r="B4" t="str">
            <v>Обоснование объемов бюджетных ассигнований на исполнение действующих расходных обязательств по предоставлению субвенций местным бюджетам на содержание работников, осуществляющих переданные государственные полномочия (социальная политика)</v>
          </cell>
        </row>
        <row r="5">
          <cell r="A5" t="str">
            <v>ГРБС</v>
          </cell>
          <cell r="B5" t="str">
            <v>805</v>
          </cell>
        </row>
        <row r="6">
          <cell r="A6" t="str">
            <v>Корреспондент</v>
          </cell>
          <cell r="B6" t="str">
            <v>МИНИСТЕРСТВО СОЦИАЛЬНОГО ОБЕСПЕЧЕНИЯ, МАТЕРИНСТВА И ДЕТСТВА КУРСКОЙ ОБЛАСТИ</v>
          </cell>
        </row>
        <row r="7">
          <cell r="A7" t="str">
            <v>Дата</v>
          </cell>
          <cell r="B7" t="str">
            <v>01.01.2026</v>
          </cell>
        </row>
        <row r="8">
          <cell r="A8" t="str">
            <v>КБК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2"/>
  <sheetViews>
    <sheetView tabSelected="1" workbookViewId="0">
      <selection activeCell="D22" sqref="D22"/>
    </sheetView>
  </sheetViews>
  <sheetFormatPr defaultRowHeight="15"/>
  <cols>
    <col min="1" max="1" width="36.42578125" style="2" customWidth="1"/>
    <col min="2" max="12" width="16.5703125" style="2" customWidth="1"/>
    <col min="13" max="16384" width="9.140625" style="2"/>
  </cols>
  <sheetData>
    <row r="1" spans="1:12" ht="12.75" customHeight="1">
      <c r="A1" s="6"/>
      <c r="B1" s="6"/>
      <c r="C1" s="1"/>
      <c r="D1" s="1"/>
      <c r="E1" s="1"/>
      <c r="F1" s="1"/>
      <c r="G1" s="1"/>
      <c r="H1" s="1"/>
      <c r="I1" s="1"/>
      <c r="J1" s="1"/>
      <c r="K1" s="9" t="s">
        <v>11</v>
      </c>
      <c r="L1" s="9"/>
    </row>
    <row r="2" spans="1:12" ht="12.75" customHeight="1">
      <c r="A2" s="6"/>
      <c r="B2" s="6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2.75" customHeight="1">
      <c r="A3" s="15" t="s">
        <v>10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 ht="18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2" ht="12.75" customHeight="1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25.5" customHeight="1">
      <c r="A6" s="10" t="s">
        <v>0</v>
      </c>
      <c r="B6" s="7" t="str">
        <f>"Отчетный "&amp;(VALUE(VLOOKUP("Год",'[1]Реквизиты документа'!$A$2:$B$20,2,0)-2))&amp;" год"</f>
        <v>Отчетный 2024 год</v>
      </c>
      <c r="C6" s="8" t="str">
        <f>"Текущий "&amp;(VALUE(VLOOKUP("Год",'[1]Реквизиты документа'!$A$2:$B$20,2,0)-1))&amp;" год"</f>
        <v>Текущий 2025 год</v>
      </c>
      <c r="D6" s="12" t="str">
        <f>"Очередной "&amp;(VALUE(VLOOKUP("Год",'[1]Реквизиты документа'!$A$2:$B$20,2,0)-0))&amp;" год"</f>
        <v>Очередной 2026 год</v>
      </c>
      <c r="E6" s="13"/>
      <c r="F6" s="14"/>
      <c r="G6" s="12" t="str">
        <f>(VALUE(VLOOKUP("Год",'[1]Реквизиты документа'!$A$2:$B$20,2,0)+1))&amp;" год планового периода"</f>
        <v>2027 год планового периода</v>
      </c>
      <c r="H6" s="13"/>
      <c r="I6" s="14"/>
      <c r="J6" s="12" t="str">
        <f>(VALUE(VLOOKUP("Год",'[1]Реквизиты документа'!$A$2:$B$20,2,0)+2))&amp;" год планового периода"</f>
        <v>2028 год планового периода</v>
      </c>
      <c r="K6" s="13"/>
      <c r="L6" s="14"/>
    </row>
    <row r="7" spans="1:12" ht="105" customHeight="1">
      <c r="A7" s="11"/>
      <c r="B7" s="8" t="s">
        <v>1</v>
      </c>
      <c r="C7" s="8" t="s">
        <v>1</v>
      </c>
      <c r="D7" s="8" t="s">
        <v>8</v>
      </c>
      <c r="E7" s="8" t="s">
        <v>9</v>
      </c>
      <c r="F7" s="8" t="s">
        <v>1</v>
      </c>
      <c r="G7" s="8" t="s">
        <v>8</v>
      </c>
      <c r="H7" s="8" t="s">
        <v>9</v>
      </c>
      <c r="I7" s="8" t="s">
        <v>1</v>
      </c>
      <c r="J7" s="8" t="s">
        <v>8</v>
      </c>
      <c r="K7" s="8" t="s">
        <v>9</v>
      </c>
      <c r="L7" s="8" t="s">
        <v>1</v>
      </c>
    </row>
    <row r="8" spans="1:12" ht="12.75" customHeight="1">
      <c r="A8" s="4">
        <v>1</v>
      </c>
      <c r="B8" s="4">
        <v>2</v>
      </c>
      <c r="C8" s="4">
        <v>3</v>
      </c>
      <c r="D8" s="4">
        <v>4</v>
      </c>
      <c r="E8" s="4">
        <v>5</v>
      </c>
      <c r="F8" s="4" t="s">
        <v>2</v>
      </c>
      <c r="G8" s="4">
        <v>7</v>
      </c>
      <c r="H8" s="4">
        <v>8</v>
      </c>
      <c r="I8" s="4" t="s">
        <v>3</v>
      </c>
      <c r="J8" s="4">
        <v>10</v>
      </c>
      <c r="K8" s="4">
        <v>11</v>
      </c>
      <c r="L8" s="4" t="s">
        <v>4</v>
      </c>
    </row>
    <row r="9" spans="1:12" ht="12.75" customHeight="1">
      <c r="A9" s="5"/>
      <c r="B9" s="5">
        <f t="shared" ref="B9:L9" si="0">SUM(B10:B962)</f>
        <v>21128389</v>
      </c>
      <c r="C9" s="5">
        <f t="shared" si="0"/>
        <v>26462930</v>
      </c>
      <c r="D9" s="5">
        <f t="shared" si="0"/>
        <v>35.940000000000005</v>
      </c>
      <c r="E9" s="5">
        <f t="shared" si="0"/>
        <v>1419939</v>
      </c>
      <c r="F9" s="5">
        <f t="shared" si="0"/>
        <v>17010869</v>
      </c>
      <c r="G9" s="5">
        <f t="shared" si="0"/>
        <v>35.940000000000005</v>
      </c>
      <c r="H9" s="5">
        <f t="shared" si="0"/>
        <v>1419939</v>
      </c>
      <c r="I9" s="5">
        <f t="shared" si="0"/>
        <v>17010869</v>
      </c>
      <c r="J9" s="5">
        <f t="shared" si="0"/>
        <v>35.940000000000005</v>
      </c>
      <c r="K9" s="5">
        <f t="shared" si="0"/>
        <v>1419939</v>
      </c>
      <c r="L9" s="5">
        <f t="shared" si="0"/>
        <v>17010869</v>
      </c>
    </row>
    <row r="10" spans="1:12" ht="12.75" customHeight="1">
      <c r="A10" s="16" t="s">
        <v>5</v>
      </c>
      <c r="B10" s="17">
        <v>1538053</v>
      </c>
      <c r="C10" s="17">
        <v>1926384</v>
      </c>
      <c r="D10" s="18">
        <v>3.58</v>
      </c>
      <c r="E10" s="19">
        <v>473313</v>
      </c>
      <c r="F10" s="20">
        <f t="shared" ref="F10:F12" si="1">ROUND(D10*E10,0)</f>
        <v>1694461</v>
      </c>
      <c r="G10" s="18">
        <v>3.58</v>
      </c>
      <c r="H10" s="19">
        <v>473313</v>
      </c>
      <c r="I10" s="20">
        <f t="shared" ref="I10:I12" si="2">ROUND(G10*H10,0)</f>
        <v>1694461</v>
      </c>
      <c r="J10" s="18">
        <v>3.58</v>
      </c>
      <c r="K10" s="19">
        <v>473313</v>
      </c>
      <c r="L10" s="20">
        <f t="shared" ref="L10:L12" si="3">ROUND(J10*K10,0)</f>
        <v>1694461</v>
      </c>
    </row>
    <row r="11" spans="1:12" ht="12.75" customHeight="1">
      <c r="A11" s="16" t="s">
        <v>6</v>
      </c>
      <c r="B11" s="17">
        <v>19299353</v>
      </c>
      <c r="C11" s="17">
        <v>24172095</v>
      </c>
      <c r="D11" s="18">
        <v>31.94</v>
      </c>
      <c r="E11" s="19">
        <v>473313</v>
      </c>
      <c r="F11" s="20">
        <f t="shared" si="1"/>
        <v>15117617</v>
      </c>
      <c r="G11" s="18">
        <v>31.94</v>
      </c>
      <c r="H11" s="19">
        <v>473313</v>
      </c>
      <c r="I11" s="20">
        <f t="shared" si="2"/>
        <v>15117617</v>
      </c>
      <c r="J11" s="18">
        <v>31.94</v>
      </c>
      <c r="K11" s="19">
        <v>473313</v>
      </c>
      <c r="L11" s="20">
        <f t="shared" si="3"/>
        <v>15117617</v>
      </c>
    </row>
    <row r="12" spans="1:12" ht="12.75" customHeight="1">
      <c r="A12" s="16" t="s">
        <v>7</v>
      </c>
      <c r="B12" s="17">
        <v>290983</v>
      </c>
      <c r="C12" s="17">
        <v>364451</v>
      </c>
      <c r="D12" s="18">
        <v>0.42</v>
      </c>
      <c r="E12" s="19">
        <v>473313</v>
      </c>
      <c r="F12" s="20">
        <f t="shared" si="1"/>
        <v>198791</v>
      </c>
      <c r="G12" s="18">
        <v>0.42</v>
      </c>
      <c r="H12" s="19">
        <v>473313</v>
      </c>
      <c r="I12" s="20">
        <f t="shared" si="2"/>
        <v>198791</v>
      </c>
      <c r="J12" s="18">
        <v>0.42</v>
      </c>
      <c r="K12" s="19">
        <v>473313</v>
      </c>
      <c r="L12" s="20">
        <f t="shared" si="3"/>
        <v>198791</v>
      </c>
    </row>
  </sheetData>
  <mergeCells count="6">
    <mergeCell ref="K1:L1"/>
    <mergeCell ref="A6:A7"/>
    <mergeCell ref="D6:F6"/>
    <mergeCell ref="G6:I6"/>
    <mergeCell ref="J6:L6"/>
    <mergeCell ref="A3:L4"/>
  </mergeCells>
  <pageMargins left="0.70866141732283472" right="0.70866141732283472" top="0.74803149606299213" bottom="0.74803149606299213" header="0.31496062992125984" footer="0.31496062992125984"/>
  <pageSetup paperSize="9" scale="5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2025-10-13T12:18:23Z</dcterms:modified>
</cp:coreProperties>
</file>