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U44" i="1"/>
  <c r="P43"/>
  <c r="M43"/>
  <c r="I43"/>
  <c r="J43" s="1"/>
  <c r="F43"/>
  <c r="G43" s="1"/>
  <c r="D43"/>
  <c r="P42"/>
  <c r="M42"/>
  <c r="I42"/>
  <c r="J42" s="1"/>
  <c r="F42"/>
  <c r="G42" s="1"/>
  <c r="D42"/>
  <c r="P41"/>
  <c r="M41"/>
  <c r="I41"/>
  <c r="J41" s="1"/>
  <c r="F41"/>
  <c r="G41" s="1"/>
  <c r="D41"/>
  <c r="P40"/>
  <c r="M40"/>
  <c r="I40"/>
  <c r="J40" s="1"/>
  <c r="F40"/>
  <c r="G40" s="1"/>
  <c r="D40"/>
  <c r="P39"/>
  <c r="M39"/>
  <c r="I39"/>
  <c r="J39" s="1"/>
  <c r="F39"/>
  <c r="G39" s="1"/>
  <c r="D39"/>
  <c r="P38"/>
  <c r="M38"/>
  <c r="I38"/>
  <c r="J38" s="1"/>
  <c r="F38"/>
  <c r="G38" s="1"/>
  <c r="D38"/>
  <c r="P37"/>
  <c r="M37"/>
  <c r="I37"/>
  <c r="J37" s="1"/>
  <c r="F37"/>
  <c r="G37" s="1"/>
  <c r="D37"/>
  <c r="P36"/>
  <c r="M36"/>
  <c r="I36"/>
  <c r="J36" s="1"/>
  <c r="F36"/>
  <c r="G36" s="1"/>
  <c r="D36"/>
  <c r="P35"/>
  <c r="M35"/>
  <c r="I35"/>
  <c r="J35" s="1"/>
  <c r="F35"/>
  <c r="G35" s="1"/>
  <c r="D35"/>
  <c r="P34"/>
  <c r="M34"/>
  <c r="I34"/>
  <c r="J34" s="1"/>
  <c r="F34"/>
  <c r="G34" s="1"/>
  <c r="D34"/>
  <c r="P33"/>
  <c r="M33"/>
  <c r="I33"/>
  <c r="J33" s="1"/>
  <c r="F33"/>
  <c r="G33" s="1"/>
  <c r="D33"/>
  <c r="P32"/>
  <c r="M32"/>
  <c r="I32"/>
  <c r="J32" s="1"/>
  <c r="F32"/>
  <c r="G32" s="1"/>
  <c r="D32"/>
  <c r="P31"/>
  <c r="M31"/>
  <c r="I31"/>
  <c r="J31" s="1"/>
  <c r="F31"/>
  <c r="G31" s="1"/>
  <c r="D31"/>
  <c r="P30"/>
  <c r="M30"/>
  <c r="I30"/>
  <c r="J30" s="1"/>
  <c r="F30"/>
  <c r="G30" s="1"/>
  <c r="D30"/>
  <c r="P29"/>
  <c r="M29"/>
  <c r="I29"/>
  <c r="J29" s="1"/>
  <c r="F29"/>
  <c r="G29" s="1"/>
  <c r="D29"/>
  <c r="P28"/>
  <c r="M28"/>
  <c r="I28"/>
  <c r="J28" s="1"/>
  <c r="F28"/>
  <c r="G28" s="1"/>
  <c r="D28"/>
  <c r="P27"/>
  <c r="M27"/>
  <c r="I27"/>
  <c r="J27" s="1"/>
  <c r="F27"/>
  <c r="G27" s="1"/>
  <c r="D27"/>
  <c r="P26"/>
  <c r="M26"/>
  <c r="I26"/>
  <c r="J26" s="1"/>
  <c r="F26"/>
  <c r="G26" s="1"/>
  <c r="D26"/>
  <c r="P25"/>
  <c r="M25"/>
  <c r="I25"/>
  <c r="J25" s="1"/>
  <c r="F25"/>
  <c r="G25" s="1"/>
  <c r="D25"/>
  <c r="P24"/>
  <c r="M24"/>
  <c r="I24"/>
  <c r="J24" s="1"/>
  <c r="F24"/>
  <c r="G24" s="1"/>
  <c r="D24"/>
  <c r="P23"/>
  <c r="M23"/>
  <c r="I23"/>
  <c r="J23" s="1"/>
  <c r="F23"/>
  <c r="G23" s="1"/>
  <c r="D23"/>
  <c r="P22"/>
  <c r="M22"/>
  <c r="I22"/>
  <c r="J22" s="1"/>
  <c r="F22"/>
  <c r="G22" s="1"/>
  <c r="D22"/>
  <c r="P21"/>
  <c r="M21"/>
  <c r="I21"/>
  <c r="J21" s="1"/>
  <c r="F21"/>
  <c r="G21" s="1"/>
  <c r="D21"/>
  <c r="P20"/>
  <c r="M20"/>
  <c r="I20"/>
  <c r="J20" s="1"/>
  <c r="F20"/>
  <c r="G20" s="1"/>
  <c r="D20"/>
  <c r="P19"/>
  <c r="M19"/>
  <c r="I19"/>
  <c r="J19" s="1"/>
  <c r="F19"/>
  <c r="G19" s="1"/>
  <c r="D19"/>
  <c r="P18"/>
  <c r="M18"/>
  <c r="I18"/>
  <c r="J18" s="1"/>
  <c r="F18"/>
  <c r="G18" s="1"/>
  <c r="D18"/>
  <c r="P17"/>
  <c r="M17"/>
  <c r="I17"/>
  <c r="J17" s="1"/>
  <c r="F17"/>
  <c r="G17" s="1"/>
  <c r="D17"/>
  <c r="P16"/>
  <c r="M16"/>
  <c r="I16"/>
  <c r="J16" s="1"/>
  <c r="F16"/>
  <c r="G16" s="1"/>
  <c r="D16"/>
  <c r="P15"/>
  <c r="M15"/>
  <c r="I15"/>
  <c r="J15" s="1"/>
  <c r="F15"/>
  <c r="G15" s="1"/>
  <c r="D15"/>
  <c r="P14"/>
  <c r="M14"/>
  <c r="I14"/>
  <c r="J14" s="1"/>
  <c r="F14"/>
  <c r="G14" s="1"/>
  <c r="D14"/>
  <c r="P13"/>
  <c r="M13"/>
  <c r="I13"/>
  <c r="J13" s="1"/>
  <c r="F13"/>
  <c r="G13" s="1"/>
  <c r="D13"/>
  <c r="P12"/>
  <c r="M12"/>
  <c r="I12"/>
  <c r="J12" s="1"/>
  <c r="F12"/>
  <c r="G12" s="1"/>
  <c r="D12"/>
  <c r="P11"/>
  <c r="M11"/>
  <c r="I11"/>
  <c r="J11" s="1"/>
  <c r="F11"/>
  <c r="G11" s="1"/>
  <c r="D11"/>
  <c r="W10"/>
  <c r="T10"/>
  <c r="O10"/>
  <c r="L10"/>
  <c r="B10"/>
  <c r="W9"/>
  <c r="V9"/>
  <c r="U9"/>
  <c r="T9"/>
  <c r="S9"/>
  <c r="R9"/>
  <c r="Q9"/>
  <c r="P9"/>
  <c r="O9"/>
  <c r="N9"/>
  <c r="M9"/>
  <c r="L9"/>
  <c r="K9"/>
  <c r="J9"/>
  <c r="H9"/>
  <c r="G9"/>
  <c r="E9"/>
  <c r="D9"/>
  <c r="C9"/>
  <c r="B9"/>
  <c r="A9"/>
  <c r="D10" l="1"/>
  <c r="Q16"/>
  <c r="S16" s="1"/>
  <c r="U16" s="1"/>
  <c r="Q40"/>
  <c r="S40" s="1"/>
  <c r="U40" s="1"/>
  <c r="Q13"/>
  <c r="S13" s="1"/>
  <c r="U13" s="1"/>
  <c r="Q25"/>
  <c r="S25" s="1"/>
  <c r="U25" s="1"/>
  <c r="Q20"/>
  <c r="S20" s="1"/>
  <c r="U20" s="1"/>
  <c r="Q34"/>
  <c r="S34" s="1"/>
  <c r="U34" s="1"/>
  <c r="Q37"/>
  <c r="S37" s="1"/>
  <c r="U37" s="1"/>
  <c r="J10"/>
  <c r="P10"/>
  <c r="Q27"/>
  <c r="S27" s="1"/>
  <c r="U27" s="1"/>
  <c r="Q43"/>
  <c r="S43" s="1"/>
  <c r="U43" s="1"/>
  <c r="Q19"/>
  <c r="S19" s="1"/>
  <c r="U19" s="1"/>
  <c r="Q23"/>
  <c r="S23" s="1"/>
  <c r="U23" s="1"/>
  <c r="Q28"/>
  <c r="S28" s="1"/>
  <c r="U28" s="1"/>
  <c r="Q32"/>
  <c r="S32" s="1"/>
  <c r="U32" s="1"/>
  <c r="Q38"/>
  <c r="S38" s="1"/>
  <c r="U38" s="1"/>
  <c r="Q24"/>
  <c r="S24" s="1"/>
  <c r="U24" s="1"/>
  <c r="Q33"/>
  <c r="S33" s="1"/>
  <c r="U33" s="1"/>
  <c r="Q14"/>
  <c r="S14" s="1"/>
  <c r="U14" s="1"/>
  <c r="Q29"/>
  <c r="S29" s="1"/>
  <c r="U29" s="1"/>
  <c r="M10"/>
  <c r="Q41"/>
  <c r="S41" s="1"/>
  <c r="U41" s="1"/>
  <c r="I10"/>
  <c r="Q17"/>
  <c r="S17" s="1"/>
  <c r="U17" s="1"/>
  <c r="Q22"/>
  <c r="S22" s="1"/>
  <c r="U22" s="1"/>
  <c r="Q26"/>
  <c r="S26" s="1"/>
  <c r="U26" s="1"/>
  <c r="Q31"/>
  <c r="S31" s="1"/>
  <c r="U31" s="1"/>
  <c r="Q35"/>
  <c r="S35" s="1"/>
  <c r="U35" s="1"/>
  <c r="Q42"/>
  <c r="S42" s="1"/>
  <c r="U42" s="1"/>
  <c r="Q30"/>
  <c r="S30" s="1"/>
  <c r="U30" s="1"/>
  <c r="Q39"/>
  <c r="S39" s="1"/>
  <c r="U39" s="1"/>
  <c r="Q36"/>
  <c r="S36" s="1"/>
  <c r="U36" s="1"/>
  <c r="Q15"/>
  <c r="S15" s="1"/>
  <c r="U15" s="1"/>
  <c r="Q12"/>
  <c r="S12" s="1"/>
  <c r="U12" s="1"/>
  <c r="Q21"/>
  <c r="S21" s="1"/>
  <c r="U21" s="1"/>
  <c r="G10"/>
  <c r="Q18"/>
  <c r="S18" s="1"/>
  <c r="U18" s="1"/>
  <c r="F10"/>
  <c r="Q11"/>
  <c r="Q10" l="1"/>
  <c r="S11"/>
  <c r="U11" l="1"/>
  <c r="S10"/>
  <c r="U10" l="1"/>
</calcChain>
</file>

<file path=xl/sharedStrings.xml><?xml version="1.0" encoding="utf-8"?>
<sst xmlns="http://schemas.openxmlformats.org/spreadsheetml/2006/main" count="63" uniqueCount="61">
  <si>
    <t>Наименование муниципального образования</t>
  </si>
  <si>
    <t>Количество  животных без владельцев, подлежащих отлову</t>
  </si>
  <si>
    <t xml:space="preserve">Сумма расходов на отлов животных </t>
  </si>
  <si>
    <t>Количество  животных, подлежащих содержанию</t>
  </si>
  <si>
    <t>Сумма расходов на содержание  животных</t>
  </si>
  <si>
    <t>Количество  животных, подлежащих стерилизации</t>
  </si>
  <si>
    <t>Сумма расходов на стерилизацию животного</t>
  </si>
  <si>
    <t>Количество  животных, подлежащих эвтаназии</t>
  </si>
  <si>
    <t>Сумма расходов на эвтаназию животных</t>
  </si>
  <si>
    <t>Количество трупов животных</t>
  </si>
  <si>
    <t>Сумма расходов на утилизацию животных</t>
  </si>
  <si>
    <t>Сумма расходов на мероприятия</t>
  </si>
  <si>
    <t>Коэффициент влияющий на размер субвенции</t>
  </si>
  <si>
    <t xml:space="preserve">Распределяемый объем субвенции </t>
  </si>
  <si>
    <t>Нераспределенный резерв не более 5%</t>
  </si>
  <si>
    <t>ВСЕГО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</si>
  <si>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</si>
  <si>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</si>
  <si>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</si>
  <si>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</si>
  <si>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</si>
  <si>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</si>
  <si>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</si>
  <si>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</si>
  <si>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</si>
  <si>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</si>
  <si>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</si>
  <si>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</si>
  <si>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</si>
  <si>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</si>
  <si>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</si>
  <si>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</si>
  <si>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</si>
  <si>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</si>
  <si>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</si>
  <si>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</si>
  <si>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</si>
  <si>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</si>
  <si>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</si>
  <si>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</si>
  <si>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</si>
  <si>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</si>
  <si>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</si>
  <si>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</si>
  <si>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</si>
  <si>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</si>
  <si>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</si>
  <si>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</si>
  <si>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</si>
  <si>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</si>
  <si>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Норматив предоставления субвенции на отлов 1 животного, руб.</t>
  </si>
  <si>
    <t>Норматив предоставления субвенции на содержание 1 животного, руб.</t>
  </si>
  <si>
    <t>Норматив предоставления субвенции на эвтаназию 1 животного, руб.</t>
  </si>
  <si>
    <t>Норматив предоставления субвенции на утилизацию 1 трупа животного, руб.</t>
  </si>
  <si>
    <t>Норматив предоставления субвенции на стерилизацию 1 животного, руб.</t>
  </si>
  <si>
    <t>Объем субвенции  на организацию мероприятий при осуществлении деятельности по обращению с животными без владельцев</t>
  </si>
  <si>
    <t>1-й год планового периода (2027)</t>
  </si>
  <si>
    <t>2-й год планового периода (2028)</t>
  </si>
  <si>
    <t xml:space="preserve">                                                                                                                                                                               Очередной финансовый год (2026)</t>
  </si>
  <si>
    <t>Субвенция на организацию мероприятий при осуществлении деятельности по обращению с животными без владельцев в 2026-2028 годах</t>
  </si>
  <si>
    <t>Приложение № 1.8.1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</si>
</sst>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4" fontId="3" fillId="0" borderId="0" xfId="0" applyNumberFormat="1" applyFont="1" applyFill="1"/>
    <xf numFmtId="0" fontId="4" fillId="0" borderId="2" xfId="0" applyFont="1" applyBorder="1" applyAlignment="1">
      <alignment horizontal="center" vertical="center" wrapText="1"/>
    </xf>
    <xf numFmtId="4" fontId="3" fillId="2" borderId="2" xfId="0" applyNumberFormat="1" applyFont="1" applyFill="1" applyBorder="1"/>
    <xf numFmtId="4" fontId="2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0" fontId="2" fillId="3" borderId="2" xfId="0" applyFont="1" applyFill="1" applyBorder="1" applyAlignment="1" applyProtection="1">
      <alignment vertical="top" wrapText="1"/>
    </xf>
    <xf numFmtId="4" fontId="2" fillId="0" borderId="2" xfId="0" applyNumberFormat="1" applyFont="1" applyBorder="1" applyAlignment="1" applyProtection="1">
      <alignment vertical="top" wrapText="1"/>
      <protection locked="0"/>
    </xf>
    <xf numFmtId="4" fontId="2" fillId="3" borderId="2" xfId="0" applyNumberFormat="1" applyFont="1" applyFill="1" applyBorder="1" applyAlignment="1" applyProtection="1">
      <alignment vertical="top" wrapText="1"/>
    </xf>
    <xf numFmtId="4" fontId="2" fillId="3" borderId="2" xfId="0" applyNumberFormat="1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Protection="1"/>
    <xf numFmtId="4" fontId="2" fillId="0" borderId="2" xfId="0" applyNumberFormat="1" applyFont="1" applyBorder="1" applyProtection="1"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/>
    <xf numFmtId="0" fontId="5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0"/>
  <sheetViews>
    <sheetView tabSelected="1" workbookViewId="0">
      <selection activeCell="K3" sqref="K3"/>
    </sheetView>
  </sheetViews>
  <sheetFormatPr defaultRowHeight="12.75"/>
  <cols>
    <col min="1" max="1" width="41.5703125" style="2" customWidth="1"/>
    <col min="2" max="19" width="16.5703125" style="2" customWidth="1"/>
    <col min="20" max="20" width="13.85546875" style="2" customWidth="1"/>
    <col min="21" max="23" width="16.5703125" style="2" customWidth="1"/>
    <col min="24" max="16384" width="9.140625" style="2"/>
  </cols>
  <sheetData>
    <row r="1" spans="1:23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3"/>
      <c r="B2" s="4"/>
      <c r="C2" s="4"/>
      <c r="D2" s="4"/>
      <c r="E2" s="4"/>
      <c r="F2" s="4"/>
      <c r="H2" s="4"/>
      <c r="I2" s="4"/>
      <c r="J2" s="4"/>
      <c r="K2" s="4" t="s">
        <v>60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>
      <c r="A4" s="18" t="s">
        <v>59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1"/>
    </row>
    <row r="6" spans="1:23" ht="43.5" customHeight="1">
      <c r="A6" s="28" t="s">
        <v>0</v>
      </c>
      <c r="B6" s="21" t="s">
        <v>58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3"/>
      <c r="V6" s="10" t="s">
        <v>56</v>
      </c>
      <c r="W6" s="10" t="s">
        <v>57</v>
      </c>
    </row>
    <row r="7" spans="1:23" ht="0.75" customHeight="1">
      <c r="A7" s="29"/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7" t="s">
        <v>55</v>
      </c>
      <c r="W7" s="27" t="s">
        <v>55</v>
      </c>
    </row>
    <row r="8" spans="1:23" ht="127.5" customHeight="1">
      <c r="A8" s="30"/>
      <c r="B8" s="9" t="s">
        <v>1</v>
      </c>
      <c r="C8" s="9" t="s">
        <v>50</v>
      </c>
      <c r="D8" s="9" t="s">
        <v>2</v>
      </c>
      <c r="E8" s="9" t="s">
        <v>51</v>
      </c>
      <c r="F8" s="9" t="s">
        <v>3</v>
      </c>
      <c r="G8" s="9" t="s">
        <v>4</v>
      </c>
      <c r="H8" s="9" t="s">
        <v>54</v>
      </c>
      <c r="I8" s="9" t="s">
        <v>5</v>
      </c>
      <c r="J8" s="9" t="s">
        <v>6</v>
      </c>
      <c r="K8" s="9" t="s">
        <v>52</v>
      </c>
      <c r="L8" s="9" t="s">
        <v>7</v>
      </c>
      <c r="M8" s="9" t="s">
        <v>8</v>
      </c>
      <c r="N8" s="9" t="s">
        <v>53</v>
      </c>
      <c r="O8" s="9" t="s">
        <v>9</v>
      </c>
      <c r="P8" s="9" t="s">
        <v>10</v>
      </c>
      <c r="Q8" s="8" t="s">
        <v>11</v>
      </c>
      <c r="R8" s="9" t="s">
        <v>12</v>
      </c>
      <c r="S8" s="9" t="s">
        <v>13</v>
      </c>
      <c r="T8" s="9" t="s">
        <v>14</v>
      </c>
      <c r="U8" s="9" t="s">
        <v>55</v>
      </c>
      <c r="V8" s="27"/>
      <c r="W8" s="27"/>
    </row>
    <row r="9" spans="1:23">
      <c r="A9" s="5">
        <f>COLUMN()</f>
        <v>1</v>
      </c>
      <c r="B9" s="5">
        <f>COLUMN()</f>
        <v>2</v>
      </c>
      <c r="C9" s="5">
        <f>COLUMN()</f>
        <v>3</v>
      </c>
      <c r="D9" s="5" t="str">
        <f>COLUMN()&amp;"="&amp;COLUMN()-2&amp;"*"&amp;COLUMN()-1</f>
        <v>4=2*3</v>
      </c>
      <c r="E9" s="5">
        <f>COLUMN()</f>
        <v>5</v>
      </c>
      <c r="F9" s="5">
        <v>6</v>
      </c>
      <c r="G9" s="5" t="str">
        <f>COLUMN()&amp;"="&amp;COLUMN()-2&amp;"*"&amp;COLUMN()-1</f>
        <v>7=5*6</v>
      </c>
      <c r="H9" s="5">
        <f>COLUMN()</f>
        <v>8</v>
      </c>
      <c r="I9" s="5">
        <v>9</v>
      </c>
      <c r="J9" s="5" t="str">
        <f>COLUMN()&amp;"="&amp;COLUMN()-2&amp;"*"&amp;COLUMN()-1</f>
        <v>10=8*9</v>
      </c>
      <c r="K9" s="5">
        <f>COLUMN()</f>
        <v>11</v>
      </c>
      <c r="L9" s="5">
        <f>COLUMN()</f>
        <v>12</v>
      </c>
      <c r="M9" s="5" t="str">
        <f>COLUMN()&amp;"="&amp;COLUMN()-2&amp;"*"&amp;COLUMN()-1</f>
        <v>13=11*12</v>
      </c>
      <c r="N9" s="5">
        <f>COLUMN()</f>
        <v>14</v>
      </c>
      <c r="O9" s="5">
        <f>COLUMN()</f>
        <v>15</v>
      </c>
      <c r="P9" s="5" t="str">
        <f>COLUMN()&amp;"="&amp;COLUMN()-2&amp;"*"&amp;COLUMN()-1</f>
        <v>16=14*15</v>
      </c>
      <c r="Q9" s="5" t="str">
        <f>COLUMN()&amp;"="&amp;COLUMN()-13&amp;"+"&amp;COLUMN()-10&amp;"+"&amp;COLUMN()-7&amp;"+"&amp;COLUMN()-4&amp;"+"&amp;COLUMN()-1</f>
        <v>17=4+7+10+13+16</v>
      </c>
      <c r="R9" s="5">
        <f>COLUMN()</f>
        <v>18</v>
      </c>
      <c r="S9" s="5" t="str">
        <f>COLUMN()&amp;"="&amp;COLUMN()-2&amp;"*"&amp;COLUMN()-1</f>
        <v>19=17*18</v>
      </c>
      <c r="T9" s="5">
        <f>COLUMN()</f>
        <v>20</v>
      </c>
      <c r="U9" s="5" t="str">
        <f>COLUMN()&amp;"="&amp;COLUMN()-2&amp;"+"&amp;COLUMN()-1</f>
        <v>21=19+20</v>
      </c>
      <c r="V9" s="5">
        <f>COLUMN()</f>
        <v>22</v>
      </c>
      <c r="W9" s="5">
        <f>COLUMN()</f>
        <v>23</v>
      </c>
    </row>
    <row r="10" spans="1:23">
      <c r="A10" s="6" t="s">
        <v>15</v>
      </c>
      <c r="B10" s="6">
        <f t="shared" ref="B10:W10" si="0">SUM(B11:B1000)</f>
        <v>5457</v>
      </c>
      <c r="C10" s="6"/>
      <c r="D10" s="6">
        <f t="shared" si="0"/>
        <v>16638393</v>
      </c>
      <c r="E10" s="6"/>
      <c r="F10" s="6">
        <f t="shared" si="0"/>
        <v>5457</v>
      </c>
      <c r="G10" s="6">
        <f t="shared" si="0"/>
        <v>21124047</v>
      </c>
      <c r="H10" s="6"/>
      <c r="I10" s="6">
        <f t="shared" si="0"/>
        <v>5457</v>
      </c>
      <c r="J10" s="6">
        <f t="shared" si="0"/>
        <v>16016295</v>
      </c>
      <c r="K10" s="6"/>
      <c r="L10" s="6">
        <f t="shared" si="0"/>
        <v>112</v>
      </c>
      <c r="M10" s="6">
        <f t="shared" si="0"/>
        <v>13776</v>
      </c>
      <c r="N10" s="6"/>
      <c r="O10" s="6">
        <f t="shared" si="0"/>
        <v>112</v>
      </c>
      <c r="P10" s="6">
        <f t="shared" si="0"/>
        <v>14672</v>
      </c>
      <c r="Q10" s="6">
        <f t="shared" si="0"/>
        <v>53807183</v>
      </c>
      <c r="R10" s="6"/>
      <c r="S10" s="6">
        <f t="shared" si="0"/>
        <v>48090838</v>
      </c>
      <c r="T10" s="6">
        <f t="shared" si="0"/>
        <v>2403576</v>
      </c>
      <c r="U10" s="6">
        <f t="shared" si="0"/>
        <v>50494414</v>
      </c>
      <c r="V10" s="6">
        <v>50494414</v>
      </c>
      <c r="W10" s="6">
        <f t="shared" si="0"/>
        <v>50494414</v>
      </c>
    </row>
    <row r="11" spans="1:23" ht="12.75" customHeight="1">
      <c r="A11" s="12" t="s">
        <v>16</v>
      </c>
      <c r="B11" s="13">
        <v>150</v>
      </c>
      <c r="C11" s="13">
        <v>3049</v>
      </c>
      <c r="D11" s="14">
        <f>B11*C11</f>
        <v>457350</v>
      </c>
      <c r="E11" s="13">
        <v>3871</v>
      </c>
      <c r="F11" s="14">
        <f>$B11</f>
        <v>150</v>
      </c>
      <c r="G11" s="14">
        <f>E11*F11</f>
        <v>580650</v>
      </c>
      <c r="H11" s="13">
        <v>2935</v>
      </c>
      <c r="I11" s="14">
        <f>$B11</f>
        <v>150</v>
      </c>
      <c r="J11" s="14">
        <f>H11*I11</f>
        <v>440250</v>
      </c>
      <c r="K11" s="13">
        <v>123</v>
      </c>
      <c r="L11" s="13">
        <v>3</v>
      </c>
      <c r="M11" s="14">
        <f>K11*L11</f>
        <v>369</v>
      </c>
      <c r="N11" s="13">
        <v>131</v>
      </c>
      <c r="O11" s="13">
        <v>3</v>
      </c>
      <c r="P11" s="14">
        <f>N11*O11</f>
        <v>393</v>
      </c>
      <c r="Q11" s="14">
        <f>D11+G11+J11+M11+P11</f>
        <v>1479012</v>
      </c>
      <c r="R11" s="13">
        <v>0.89376239999999996</v>
      </c>
      <c r="S11" s="14">
        <f>ROUND(Q11*R11,0)</f>
        <v>1321885</v>
      </c>
      <c r="T11" s="13"/>
      <c r="U11" s="14">
        <f>S11+T11</f>
        <v>1321885</v>
      </c>
      <c r="V11" s="15">
        <v>1321885</v>
      </c>
      <c r="W11" s="13">
        <v>1321885</v>
      </c>
    </row>
    <row r="12" spans="1:23">
      <c r="A12" s="12" t="s">
        <v>17</v>
      </c>
      <c r="B12" s="13">
        <v>25</v>
      </c>
      <c r="C12" s="13">
        <v>3049</v>
      </c>
      <c r="D12" s="14">
        <f t="shared" ref="D12:D43" si="1">B12*C12</f>
        <v>76225</v>
      </c>
      <c r="E12" s="13">
        <v>3871</v>
      </c>
      <c r="F12" s="14">
        <f t="shared" ref="F12:F43" si="2">$B12</f>
        <v>25</v>
      </c>
      <c r="G12" s="14">
        <f t="shared" ref="G12:G43" si="3">E12*F12</f>
        <v>96775</v>
      </c>
      <c r="H12" s="13">
        <v>2935</v>
      </c>
      <c r="I12" s="14">
        <f t="shared" ref="I12:I43" si="4">$B12</f>
        <v>25</v>
      </c>
      <c r="J12" s="14">
        <f t="shared" ref="J12:J43" si="5">H12*I12</f>
        <v>73375</v>
      </c>
      <c r="K12" s="13">
        <v>123</v>
      </c>
      <c r="L12" s="13">
        <v>1</v>
      </c>
      <c r="M12" s="14">
        <f t="shared" ref="M12:M43" si="6">K12*L12</f>
        <v>123</v>
      </c>
      <c r="N12" s="13">
        <v>131</v>
      </c>
      <c r="O12" s="13">
        <v>1</v>
      </c>
      <c r="P12" s="14">
        <f t="shared" ref="P12:P43" si="7">N12*O12</f>
        <v>131</v>
      </c>
      <c r="Q12" s="14">
        <f t="shared" ref="Q12:Q43" si="8">D12+G12+J12+M12+P12</f>
        <v>246629</v>
      </c>
      <c r="R12" s="13">
        <v>0.89376239999999996</v>
      </c>
      <c r="S12" s="14">
        <f t="shared" ref="S12:S43" si="9">ROUND(Q12*R12,0)</f>
        <v>220428</v>
      </c>
      <c r="T12" s="13"/>
      <c r="U12" s="14">
        <f t="shared" ref="U12:U44" si="10">S12+T12</f>
        <v>220428</v>
      </c>
      <c r="V12" s="15">
        <v>220428</v>
      </c>
      <c r="W12" s="13">
        <v>220428</v>
      </c>
    </row>
    <row r="13" spans="1:23">
      <c r="A13" s="12" t="s">
        <v>18</v>
      </c>
      <c r="B13" s="13">
        <v>148</v>
      </c>
      <c r="C13" s="13">
        <v>3049</v>
      </c>
      <c r="D13" s="14">
        <f t="shared" si="1"/>
        <v>451252</v>
      </c>
      <c r="E13" s="13">
        <v>3871</v>
      </c>
      <c r="F13" s="14">
        <f t="shared" si="2"/>
        <v>148</v>
      </c>
      <c r="G13" s="14">
        <f t="shared" si="3"/>
        <v>572908</v>
      </c>
      <c r="H13" s="13">
        <v>2935</v>
      </c>
      <c r="I13" s="14">
        <f t="shared" si="4"/>
        <v>148</v>
      </c>
      <c r="J13" s="14">
        <f t="shared" si="5"/>
        <v>434380</v>
      </c>
      <c r="K13" s="13">
        <v>123</v>
      </c>
      <c r="L13" s="13">
        <v>3</v>
      </c>
      <c r="M13" s="14">
        <f t="shared" si="6"/>
        <v>369</v>
      </c>
      <c r="N13" s="13">
        <v>131</v>
      </c>
      <c r="O13" s="13">
        <v>3</v>
      </c>
      <c r="P13" s="14">
        <f t="shared" si="7"/>
        <v>393</v>
      </c>
      <c r="Q13" s="14">
        <f t="shared" si="8"/>
        <v>1459302</v>
      </c>
      <c r="R13" s="13">
        <v>0.89376239999999996</v>
      </c>
      <c r="S13" s="14">
        <f t="shared" si="9"/>
        <v>1304269</v>
      </c>
      <c r="T13" s="13"/>
      <c r="U13" s="14">
        <f t="shared" si="10"/>
        <v>1304269</v>
      </c>
      <c r="V13" s="15">
        <v>1304269</v>
      </c>
      <c r="W13" s="13">
        <v>1304269</v>
      </c>
    </row>
    <row r="14" spans="1:23">
      <c r="A14" s="12" t="s">
        <v>19</v>
      </c>
      <c r="B14" s="13">
        <v>141</v>
      </c>
      <c r="C14" s="13">
        <v>3049</v>
      </c>
      <c r="D14" s="14">
        <f t="shared" si="1"/>
        <v>429909</v>
      </c>
      <c r="E14" s="13">
        <v>3871</v>
      </c>
      <c r="F14" s="14">
        <f t="shared" si="2"/>
        <v>141</v>
      </c>
      <c r="G14" s="14">
        <f t="shared" si="3"/>
        <v>545811</v>
      </c>
      <c r="H14" s="13">
        <v>2935</v>
      </c>
      <c r="I14" s="14">
        <f t="shared" si="4"/>
        <v>141</v>
      </c>
      <c r="J14" s="14">
        <f t="shared" si="5"/>
        <v>413835</v>
      </c>
      <c r="K14" s="13">
        <v>123</v>
      </c>
      <c r="L14" s="13">
        <v>3</v>
      </c>
      <c r="M14" s="14">
        <f t="shared" si="6"/>
        <v>369</v>
      </c>
      <c r="N14" s="13">
        <v>131</v>
      </c>
      <c r="O14" s="13">
        <v>3</v>
      </c>
      <c r="P14" s="14">
        <f t="shared" si="7"/>
        <v>393</v>
      </c>
      <c r="Q14" s="14">
        <f t="shared" si="8"/>
        <v>1390317</v>
      </c>
      <c r="R14" s="13">
        <v>0.89376239999999996</v>
      </c>
      <c r="S14" s="14">
        <f t="shared" si="9"/>
        <v>1242613</v>
      </c>
      <c r="T14" s="13"/>
      <c r="U14" s="14">
        <f t="shared" si="10"/>
        <v>1242613</v>
      </c>
      <c r="V14" s="15">
        <v>1242613</v>
      </c>
      <c r="W14" s="13">
        <v>1242613</v>
      </c>
    </row>
    <row r="15" spans="1:23">
      <c r="A15" s="12" t="s">
        <v>20</v>
      </c>
      <c r="B15" s="13">
        <v>25</v>
      </c>
      <c r="C15" s="13">
        <v>3049</v>
      </c>
      <c r="D15" s="14">
        <f t="shared" si="1"/>
        <v>76225</v>
      </c>
      <c r="E15" s="13">
        <v>3871</v>
      </c>
      <c r="F15" s="14">
        <f t="shared" si="2"/>
        <v>25</v>
      </c>
      <c r="G15" s="14">
        <f t="shared" si="3"/>
        <v>96775</v>
      </c>
      <c r="H15" s="13">
        <v>2935</v>
      </c>
      <c r="I15" s="14">
        <f t="shared" si="4"/>
        <v>25</v>
      </c>
      <c r="J15" s="14">
        <f t="shared" si="5"/>
        <v>73375</v>
      </c>
      <c r="K15" s="13">
        <v>123</v>
      </c>
      <c r="L15" s="13">
        <v>1</v>
      </c>
      <c r="M15" s="14">
        <f t="shared" si="6"/>
        <v>123</v>
      </c>
      <c r="N15" s="13">
        <v>131</v>
      </c>
      <c r="O15" s="13">
        <v>1</v>
      </c>
      <c r="P15" s="14">
        <f t="shared" si="7"/>
        <v>131</v>
      </c>
      <c r="Q15" s="14">
        <f t="shared" si="8"/>
        <v>246629</v>
      </c>
      <c r="R15" s="13">
        <v>0.89376239999999996</v>
      </c>
      <c r="S15" s="14">
        <f t="shared" si="9"/>
        <v>220428</v>
      </c>
      <c r="T15" s="13"/>
      <c r="U15" s="14">
        <f t="shared" si="10"/>
        <v>220428</v>
      </c>
      <c r="V15" s="15">
        <v>220428</v>
      </c>
      <c r="W15" s="13">
        <v>220428</v>
      </c>
    </row>
    <row r="16" spans="1:23">
      <c r="A16" s="12" t="s">
        <v>21</v>
      </c>
      <c r="B16" s="13">
        <v>303</v>
      </c>
      <c r="C16" s="13">
        <v>3049</v>
      </c>
      <c r="D16" s="14">
        <f t="shared" si="1"/>
        <v>923847</v>
      </c>
      <c r="E16" s="13">
        <v>3871</v>
      </c>
      <c r="F16" s="14">
        <f t="shared" si="2"/>
        <v>303</v>
      </c>
      <c r="G16" s="14">
        <f t="shared" si="3"/>
        <v>1172913</v>
      </c>
      <c r="H16" s="13">
        <v>2935</v>
      </c>
      <c r="I16" s="14">
        <f t="shared" si="4"/>
        <v>303</v>
      </c>
      <c r="J16" s="14">
        <f t="shared" si="5"/>
        <v>889305</v>
      </c>
      <c r="K16" s="13">
        <v>123</v>
      </c>
      <c r="L16" s="13">
        <v>6</v>
      </c>
      <c r="M16" s="14">
        <f t="shared" si="6"/>
        <v>738</v>
      </c>
      <c r="N16" s="13">
        <v>131</v>
      </c>
      <c r="O16" s="13">
        <v>6</v>
      </c>
      <c r="P16" s="14">
        <f t="shared" si="7"/>
        <v>786</v>
      </c>
      <c r="Q16" s="14">
        <f t="shared" si="8"/>
        <v>2987589</v>
      </c>
      <c r="R16" s="13">
        <v>0.89376239999999996</v>
      </c>
      <c r="S16" s="14">
        <f t="shared" si="9"/>
        <v>2670195</v>
      </c>
      <c r="T16" s="13"/>
      <c r="U16" s="14">
        <f t="shared" si="10"/>
        <v>2670195</v>
      </c>
      <c r="V16" s="15">
        <v>2670195</v>
      </c>
      <c r="W16" s="13">
        <v>2670195</v>
      </c>
    </row>
    <row r="17" spans="1:23">
      <c r="A17" s="12" t="s">
        <v>22</v>
      </c>
      <c r="B17" s="13">
        <v>138</v>
      </c>
      <c r="C17" s="13">
        <v>3049</v>
      </c>
      <c r="D17" s="14">
        <f t="shared" si="1"/>
        <v>420762</v>
      </c>
      <c r="E17" s="13">
        <v>3871</v>
      </c>
      <c r="F17" s="14">
        <f t="shared" si="2"/>
        <v>138</v>
      </c>
      <c r="G17" s="14">
        <f t="shared" si="3"/>
        <v>534198</v>
      </c>
      <c r="H17" s="13">
        <v>2935</v>
      </c>
      <c r="I17" s="14">
        <f t="shared" si="4"/>
        <v>138</v>
      </c>
      <c r="J17" s="14">
        <f t="shared" si="5"/>
        <v>405030</v>
      </c>
      <c r="K17" s="13">
        <v>123</v>
      </c>
      <c r="L17" s="13">
        <v>3</v>
      </c>
      <c r="M17" s="14">
        <f t="shared" si="6"/>
        <v>369</v>
      </c>
      <c r="N17" s="13">
        <v>131</v>
      </c>
      <c r="O17" s="13">
        <v>3</v>
      </c>
      <c r="P17" s="14">
        <f t="shared" si="7"/>
        <v>393</v>
      </c>
      <c r="Q17" s="14">
        <f t="shared" si="8"/>
        <v>1360752</v>
      </c>
      <c r="R17" s="13">
        <v>0.89376239999999996</v>
      </c>
      <c r="S17" s="14">
        <f t="shared" si="9"/>
        <v>1216189</v>
      </c>
      <c r="T17" s="13"/>
      <c r="U17" s="14">
        <f t="shared" si="10"/>
        <v>1216189</v>
      </c>
      <c r="V17" s="15">
        <v>1216189</v>
      </c>
      <c r="W17" s="13">
        <v>1216189</v>
      </c>
    </row>
    <row r="18" spans="1:23">
      <c r="A18" s="12" t="s">
        <v>23</v>
      </c>
      <c r="B18" s="13">
        <v>80</v>
      </c>
      <c r="C18" s="13">
        <v>3049</v>
      </c>
      <c r="D18" s="14">
        <f t="shared" si="1"/>
        <v>243920</v>
      </c>
      <c r="E18" s="13">
        <v>3871</v>
      </c>
      <c r="F18" s="14">
        <f t="shared" si="2"/>
        <v>80</v>
      </c>
      <c r="G18" s="14">
        <f t="shared" si="3"/>
        <v>309680</v>
      </c>
      <c r="H18" s="13">
        <v>2935</v>
      </c>
      <c r="I18" s="14">
        <f t="shared" si="4"/>
        <v>80</v>
      </c>
      <c r="J18" s="14">
        <f t="shared" si="5"/>
        <v>234800</v>
      </c>
      <c r="K18" s="13">
        <v>123</v>
      </c>
      <c r="L18" s="13">
        <v>2</v>
      </c>
      <c r="M18" s="14">
        <f t="shared" si="6"/>
        <v>246</v>
      </c>
      <c r="N18" s="13">
        <v>131</v>
      </c>
      <c r="O18" s="13">
        <v>2</v>
      </c>
      <c r="P18" s="14">
        <f t="shared" si="7"/>
        <v>262</v>
      </c>
      <c r="Q18" s="14">
        <f t="shared" si="8"/>
        <v>788908</v>
      </c>
      <c r="R18" s="13">
        <v>0.89376239999999996</v>
      </c>
      <c r="S18" s="14">
        <f t="shared" si="9"/>
        <v>705096</v>
      </c>
      <c r="T18" s="13"/>
      <c r="U18" s="14">
        <f t="shared" si="10"/>
        <v>705096</v>
      </c>
      <c r="V18" s="15">
        <v>705096</v>
      </c>
      <c r="W18" s="13">
        <v>705096</v>
      </c>
    </row>
    <row r="19" spans="1:23">
      <c r="A19" s="12" t="s">
        <v>24</v>
      </c>
      <c r="B19" s="13">
        <v>29</v>
      </c>
      <c r="C19" s="13">
        <v>3049</v>
      </c>
      <c r="D19" s="14">
        <f t="shared" si="1"/>
        <v>88421</v>
      </c>
      <c r="E19" s="13">
        <v>3871</v>
      </c>
      <c r="F19" s="14">
        <f t="shared" si="2"/>
        <v>29</v>
      </c>
      <c r="G19" s="14">
        <f t="shared" si="3"/>
        <v>112259</v>
      </c>
      <c r="H19" s="13">
        <v>2935</v>
      </c>
      <c r="I19" s="14">
        <f t="shared" si="4"/>
        <v>29</v>
      </c>
      <c r="J19" s="14">
        <f t="shared" si="5"/>
        <v>85115</v>
      </c>
      <c r="K19" s="13">
        <v>123</v>
      </c>
      <c r="L19" s="13">
        <v>1</v>
      </c>
      <c r="M19" s="14">
        <f t="shared" si="6"/>
        <v>123</v>
      </c>
      <c r="N19" s="13">
        <v>131</v>
      </c>
      <c r="O19" s="13">
        <v>1</v>
      </c>
      <c r="P19" s="14">
        <f t="shared" si="7"/>
        <v>131</v>
      </c>
      <c r="Q19" s="14">
        <f t="shared" si="8"/>
        <v>286049</v>
      </c>
      <c r="R19" s="13">
        <v>0.89376239999999996</v>
      </c>
      <c r="S19" s="14">
        <f t="shared" si="9"/>
        <v>255660</v>
      </c>
      <c r="T19" s="13"/>
      <c r="U19" s="14">
        <f t="shared" si="10"/>
        <v>255660</v>
      </c>
      <c r="V19" s="15">
        <v>255660</v>
      </c>
      <c r="W19" s="13">
        <v>255660</v>
      </c>
    </row>
    <row r="20" spans="1:23">
      <c r="A20" s="12" t="s">
        <v>25</v>
      </c>
      <c r="B20" s="13">
        <v>63</v>
      </c>
      <c r="C20" s="13">
        <v>3049</v>
      </c>
      <c r="D20" s="14">
        <f t="shared" si="1"/>
        <v>192087</v>
      </c>
      <c r="E20" s="13">
        <v>3871</v>
      </c>
      <c r="F20" s="14">
        <f t="shared" si="2"/>
        <v>63</v>
      </c>
      <c r="G20" s="14">
        <f t="shared" si="3"/>
        <v>243873</v>
      </c>
      <c r="H20" s="13">
        <v>2935</v>
      </c>
      <c r="I20" s="14">
        <f t="shared" si="4"/>
        <v>63</v>
      </c>
      <c r="J20" s="14">
        <f t="shared" si="5"/>
        <v>184905</v>
      </c>
      <c r="K20" s="13">
        <v>123</v>
      </c>
      <c r="L20" s="13">
        <v>1</v>
      </c>
      <c r="M20" s="14">
        <f t="shared" si="6"/>
        <v>123</v>
      </c>
      <c r="N20" s="13">
        <v>131</v>
      </c>
      <c r="O20" s="13">
        <v>1</v>
      </c>
      <c r="P20" s="14">
        <f t="shared" si="7"/>
        <v>131</v>
      </c>
      <c r="Q20" s="14">
        <f t="shared" si="8"/>
        <v>621119</v>
      </c>
      <c r="R20" s="13">
        <v>0.89376239999999996</v>
      </c>
      <c r="S20" s="14">
        <f t="shared" si="9"/>
        <v>555133</v>
      </c>
      <c r="T20" s="13"/>
      <c r="U20" s="14">
        <f t="shared" si="10"/>
        <v>555133</v>
      </c>
      <c r="V20" s="15">
        <v>555133</v>
      </c>
      <c r="W20" s="13">
        <v>555133</v>
      </c>
    </row>
    <row r="21" spans="1:23">
      <c r="A21" s="16" t="s">
        <v>26</v>
      </c>
      <c r="B21" s="17">
        <v>92</v>
      </c>
      <c r="C21" s="17">
        <v>3049</v>
      </c>
      <c r="D21" s="14">
        <f t="shared" si="1"/>
        <v>280508</v>
      </c>
      <c r="E21" s="17">
        <v>3871</v>
      </c>
      <c r="F21" s="14">
        <f t="shared" si="2"/>
        <v>92</v>
      </c>
      <c r="G21" s="14">
        <f t="shared" si="3"/>
        <v>356132</v>
      </c>
      <c r="H21" s="17">
        <v>2935</v>
      </c>
      <c r="I21" s="14">
        <f t="shared" si="4"/>
        <v>92</v>
      </c>
      <c r="J21" s="14">
        <f t="shared" si="5"/>
        <v>270020</v>
      </c>
      <c r="K21" s="17">
        <v>123</v>
      </c>
      <c r="L21" s="17">
        <v>2</v>
      </c>
      <c r="M21" s="14">
        <f t="shared" si="6"/>
        <v>246</v>
      </c>
      <c r="N21" s="17">
        <v>131</v>
      </c>
      <c r="O21" s="17">
        <v>2</v>
      </c>
      <c r="P21" s="14">
        <f t="shared" si="7"/>
        <v>262</v>
      </c>
      <c r="Q21" s="14">
        <f t="shared" si="8"/>
        <v>907168</v>
      </c>
      <c r="R21" s="13">
        <v>0.89376239999999996</v>
      </c>
      <c r="S21" s="14">
        <f t="shared" si="9"/>
        <v>810793</v>
      </c>
      <c r="T21" s="17"/>
      <c r="U21" s="14">
        <f t="shared" si="10"/>
        <v>810793</v>
      </c>
      <c r="V21" s="15">
        <v>810793</v>
      </c>
      <c r="W21" s="17">
        <v>810793</v>
      </c>
    </row>
    <row r="22" spans="1:23">
      <c r="A22" s="16" t="s">
        <v>27</v>
      </c>
      <c r="B22" s="17">
        <v>463</v>
      </c>
      <c r="C22" s="17">
        <v>3049</v>
      </c>
      <c r="D22" s="14">
        <f t="shared" si="1"/>
        <v>1411687</v>
      </c>
      <c r="E22" s="17">
        <v>3871</v>
      </c>
      <c r="F22" s="14">
        <f t="shared" si="2"/>
        <v>463</v>
      </c>
      <c r="G22" s="14">
        <f t="shared" si="3"/>
        <v>1792273</v>
      </c>
      <c r="H22" s="17">
        <v>2935</v>
      </c>
      <c r="I22" s="14">
        <f t="shared" si="4"/>
        <v>463</v>
      </c>
      <c r="J22" s="14">
        <f t="shared" si="5"/>
        <v>1358905</v>
      </c>
      <c r="K22" s="17">
        <v>123</v>
      </c>
      <c r="L22" s="17">
        <v>9</v>
      </c>
      <c r="M22" s="14">
        <f t="shared" si="6"/>
        <v>1107</v>
      </c>
      <c r="N22" s="17">
        <v>131</v>
      </c>
      <c r="O22" s="17">
        <v>9</v>
      </c>
      <c r="P22" s="14">
        <f t="shared" si="7"/>
        <v>1179</v>
      </c>
      <c r="Q22" s="14">
        <f t="shared" si="8"/>
        <v>4565151</v>
      </c>
      <c r="R22" s="13">
        <v>0.89376239999999996</v>
      </c>
      <c r="S22" s="14">
        <f t="shared" si="9"/>
        <v>4080160</v>
      </c>
      <c r="T22" s="17"/>
      <c r="U22" s="14">
        <f t="shared" si="10"/>
        <v>4080160</v>
      </c>
      <c r="V22" s="15">
        <v>4080160</v>
      </c>
      <c r="W22" s="17">
        <v>4080160</v>
      </c>
    </row>
    <row r="23" spans="1:23">
      <c r="A23" s="16" t="s">
        <v>28</v>
      </c>
      <c r="B23" s="17">
        <v>66</v>
      </c>
      <c r="C23" s="17">
        <v>3049</v>
      </c>
      <c r="D23" s="14">
        <f t="shared" si="1"/>
        <v>201234</v>
      </c>
      <c r="E23" s="17">
        <v>3871</v>
      </c>
      <c r="F23" s="14">
        <f t="shared" si="2"/>
        <v>66</v>
      </c>
      <c r="G23" s="14">
        <f t="shared" si="3"/>
        <v>255486</v>
      </c>
      <c r="H23" s="17">
        <v>2935</v>
      </c>
      <c r="I23" s="14">
        <f t="shared" si="4"/>
        <v>66</v>
      </c>
      <c r="J23" s="14">
        <f t="shared" si="5"/>
        <v>193710</v>
      </c>
      <c r="K23" s="17">
        <v>123</v>
      </c>
      <c r="L23" s="17">
        <v>1</v>
      </c>
      <c r="M23" s="14">
        <f t="shared" si="6"/>
        <v>123</v>
      </c>
      <c r="N23" s="17">
        <v>131</v>
      </c>
      <c r="O23" s="17">
        <v>1</v>
      </c>
      <c r="P23" s="14">
        <f t="shared" si="7"/>
        <v>131</v>
      </c>
      <c r="Q23" s="14">
        <f t="shared" si="8"/>
        <v>650684</v>
      </c>
      <c r="R23" s="13">
        <v>0.89376239999999996</v>
      </c>
      <c r="S23" s="14">
        <f t="shared" si="9"/>
        <v>581557</v>
      </c>
      <c r="T23" s="17"/>
      <c r="U23" s="14">
        <f t="shared" si="10"/>
        <v>581557</v>
      </c>
      <c r="V23" s="15">
        <v>581557</v>
      </c>
      <c r="W23" s="17">
        <v>581557</v>
      </c>
    </row>
    <row r="24" spans="1:23">
      <c r="A24" s="16" t="s">
        <v>29</v>
      </c>
      <c r="B24" s="17">
        <v>93</v>
      </c>
      <c r="C24" s="17">
        <v>3049</v>
      </c>
      <c r="D24" s="14">
        <f t="shared" si="1"/>
        <v>283557</v>
      </c>
      <c r="E24" s="17">
        <v>3871</v>
      </c>
      <c r="F24" s="14">
        <f t="shared" si="2"/>
        <v>93</v>
      </c>
      <c r="G24" s="14">
        <f t="shared" si="3"/>
        <v>360003</v>
      </c>
      <c r="H24" s="17">
        <v>2935</v>
      </c>
      <c r="I24" s="14">
        <f t="shared" si="4"/>
        <v>93</v>
      </c>
      <c r="J24" s="14">
        <f t="shared" si="5"/>
        <v>272955</v>
      </c>
      <c r="K24" s="17">
        <v>123</v>
      </c>
      <c r="L24" s="17">
        <v>2</v>
      </c>
      <c r="M24" s="14">
        <f t="shared" si="6"/>
        <v>246</v>
      </c>
      <c r="N24" s="17">
        <v>131</v>
      </c>
      <c r="O24" s="17">
        <v>2</v>
      </c>
      <c r="P24" s="14">
        <f t="shared" si="7"/>
        <v>262</v>
      </c>
      <c r="Q24" s="14">
        <f t="shared" si="8"/>
        <v>917023</v>
      </c>
      <c r="R24" s="13">
        <v>0.89376239999999996</v>
      </c>
      <c r="S24" s="14">
        <f t="shared" si="9"/>
        <v>819601</v>
      </c>
      <c r="T24" s="17"/>
      <c r="U24" s="14">
        <f t="shared" si="10"/>
        <v>819601</v>
      </c>
      <c r="V24" s="15">
        <v>819601</v>
      </c>
      <c r="W24" s="17">
        <v>819601</v>
      </c>
    </row>
    <row r="25" spans="1:23">
      <c r="A25" s="16" t="s">
        <v>30</v>
      </c>
      <c r="B25" s="17">
        <v>207</v>
      </c>
      <c r="C25" s="17">
        <v>3049</v>
      </c>
      <c r="D25" s="14">
        <f t="shared" si="1"/>
        <v>631143</v>
      </c>
      <c r="E25" s="17">
        <v>3871</v>
      </c>
      <c r="F25" s="14">
        <f t="shared" si="2"/>
        <v>207</v>
      </c>
      <c r="G25" s="14">
        <f t="shared" si="3"/>
        <v>801297</v>
      </c>
      <c r="H25" s="17">
        <v>2935</v>
      </c>
      <c r="I25" s="14">
        <f t="shared" si="4"/>
        <v>207</v>
      </c>
      <c r="J25" s="14">
        <f t="shared" si="5"/>
        <v>607545</v>
      </c>
      <c r="K25" s="17">
        <v>123</v>
      </c>
      <c r="L25" s="17">
        <v>4</v>
      </c>
      <c r="M25" s="14">
        <f t="shared" si="6"/>
        <v>492</v>
      </c>
      <c r="N25" s="17">
        <v>131</v>
      </c>
      <c r="O25" s="17">
        <v>4</v>
      </c>
      <c r="P25" s="14">
        <f t="shared" si="7"/>
        <v>524</v>
      </c>
      <c r="Q25" s="14">
        <f t="shared" si="8"/>
        <v>2041001</v>
      </c>
      <c r="R25" s="13">
        <v>0.89376239999999996</v>
      </c>
      <c r="S25" s="14">
        <f t="shared" si="9"/>
        <v>1824170</v>
      </c>
      <c r="T25" s="17"/>
      <c r="U25" s="14">
        <f t="shared" si="10"/>
        <v>1824170</v>
      </c>
      <c r="V25" s="15">
        <v>1824170</v>
      </c>
      <c r="W25" s="17">
        <v>1824170</v>
      </c>
    </row>
    <row r="26" spans="1:23">
      <c r="A26" s="16" t="s">
        <v>31</v>
      </c>
      <c r="B26" s="17">
        <v>221</v>
      </c>
      <c r="C26" s="17">
        <v>3049</v>
      </c>
      <c r="D26" s="14">
        <f t="shared" si="1"/>
        <v>673829</v>
      </c>
      <c r="E26" s="17">
        <v>3871</v>
      </c>
      <c r="F26" s="14">
        <f t="shared" si="2"/>
        <v>221</v>
      </c>
      <c r="G26" s="14">
        <f t="shared" si="3"/>
        <v>855491</v>
      </c>
      <c r="H26" s="17">
        <v>2935</v>
      </c>
      <c r="I26" s="14">
        <f t="shared" si="4"/>
        <v>221</v>
      </c>
      <c r="J26" s="14">
        <f t="shared" si="5"/>
        <v>648635</v>
      </c>
      <c r="K26" s="17">
        <v>123</v>
      </c>
      <c r="L26" s="17">
        <v>4</v>
      </c>
      <c r="M26" s="14">
        <f t="shared" si="6"/>
        <v>492</v>
      </c>
      <c r="N26" s="17">
        <v>131</v>
      </c>
      <c r="O26" s="17">
        <v>4</v>
      </c>
      <c r="P26" s="14">
        <f t="shared" si="7"/>
        <v>524</v>
      </c>
      <c r="Q26" s="14">
        <f t="shared" si="8"/>
        <v>2178971</v>
      </c>
      <c r="R26" s="13">
        <v>0.89376239999999996</v>
      </c>
      <c r="S26" s="14">
        <f t="shared" si="9"/>
        <v>1947482</v>
      </c>
      <c r="T26" s="17"/>
      <c r="U26" s="14">
        <f t="shared" si="10"/>
        <v>1947482</v>
      </c>
      <c r="V26" s="15">
        <v>1947482</v>
      </c>
      <c r="W26" s="17">
        <v>1947482</v>
      </c>
    </row>
    <row r="27" spans="1:23">
      <c r="A27" s="16" t="s">
        <v>32</v>
      </c>
      <c r="B27" s="17">
        <v>85</v>
      </c>
      <c r="C27" s="17">
        <v>3049</v>
      </c>
      <c r="D27" s="14">
        <f t="shared" si="1"/>
        <v>259165</v>
      </c>
      <c r="E27" s="17">
        <v>3871</v>
      </c>
      <c r="F27" s="14">
        <f t="shared" si="2"/>
        <v>85</v>
      </c>
      <c r="G27" s="14">
        <f t="shared" si="3"/>
        <v>329035</v>
      </c>
      <c r="H27" s="17">
        <v>2935</v>
      </c>
      <c r="I27" s="14">
        <f t="shared" si="4"/>
        <v>85</v>
      </c>
      <c r="J27" s="14">
        <f t="shared" si="5"/>
        <v>249475</v>
      </c>
      <c r="K27" s="17">
        <v>123</v>
      </c>
      <c r="L27" s="17">
        <v>2</v>
      </c>
      <c r="M27" s="14">
        <f t="shared" si="6"/>
        <v>246</v>
      </c>
      <c r="N27" s="17">
        <v>131</v>
      </c>
      <c r="O27" s="17">
        <v>2</v>
      </c>
      <c r="P27" s="14">
        <f t="shared" si="7"/>
        <v>262</v>
      </c>
      <c r="Q27" s="14">
        <f t="shared" si="8"/>
        <v>838183</v>
      </c>
      <c r="R27" s="13">
        <v>0.89376239999999996</v>
      </c>
      <c r="S27" s="14">
        <f t="shared" si="9"/>
        <v>749136</v>
      </c>
      <c r="T27" s="17"/>
      <c r="U27" s="14">
        <f t="shared" si="10"/>
        <v>749136</v>
      </c>
      <c r="V27" s="15">
        <v>749136</v>
      </c>
      <c r="W27" s="17">
        <v>749136</v>
      </c>
    </row>
    <row r="28" spans="1:23">
      <c r="A28" s="16" t="s">
        <v>33</v>
      </c>
      <c r="B28" s="17">
        <v>35</v>
      </c>
      <c r="C28" s="17">
        <v>3049</v>
      </c>
      <c r="D28" s="14">
        <f t="shared" si="1"/>
        <v>106715</v>
      </c>
      <c r="E28" s="17">
        <v>3871</v>
      </c>
      <c r="F28" s="14">
        <f t="shared" si="2"/>
        <v>35</v>
      </c>
      <c r="G28" s="14">
        <f t="shared" si="3"/>
        <v>135485</v>
      </c>
      <c r="H28" s="17">
        <v>2935</v>
      </c>
      <c r="I28" s="14">
        <f t="shared" si="4"/>
        <v>35</v>
      </c>
      <c r="J28" s="14">
        <f t="shared" si="5"/>
        <v>102725</v>
      </c>
      <c r="K28" s="17">
        <v>123</v>
      </c>
      <c r="L28" s="17">
        <v>1</v>
      </c>
      <c r="M28" s="14">
        <f t="shared" si="6"/>
        <v>123</v>
      </c>
      <c r="N28" s="17">
        <v>131</v>
      </c>
      <c r="O28" s="17">
        <v>1</v>
      </c>
      <c r="P28" s="14">
        <f t="shared" si="7"/>
        <v>131</v>
      </c>
      <c r="Q28" s="14">
        <f t="shared" si="8"/>
        <v>345179</v>
      </c>
      <c r="R28" s="13">
        <v>0.89376239999999996</v>
      </c>
      <c r="S28" s="14">
        <f t="shared" si="9"/>
        <v>308508</v>
      </c>
      <c r="T28" s="17"/>
      <c r="U28" s="14">
        <f t="shared" si="10"/>
        <v>308508</v>
      </c>
      <c r="V28" s="15">
        <v>308508</v>
      </c>
      <c r="W28" s="17">
        <v>308508</v>
      </c>
    </row>
    <row r="29" spans="1:23">
      <c r="A29" s="16" t="s">
        <v>34</v>
      </c>
      <c r="B29" s="17">
        <v>49</v>
      </c>
      <c r="C29" s="17">
        <v>3049</v>
      </c>
      <c r="D29" s="14">
        <f t="shared" si="1"/>
        <v>149401</v>
      </c>
      <c r="E29" s="17">
        <v>3871</v>
      </c>
      <c r="F29" s="14">
        <f t="shared" si="2"/>
        <v>49</v>
      </c>
      <c r="G29" s="14">
        <f t="shared" si="3"/>
        <v>189679</v>
      </c>
      <c r="H29" s="17">
        <v>2935</v>
      </c>
      <c r="I29" s="14">
        <f t="shared" si="4"/>
        <v>49</v>
      </c>
      <c r="J29" s="14">
        <f t="shared" si="5"/>
        <v>143815</v>
      </c>
      <c r="K29" s="17">
        <v>123</v>
      </c>
      <c r="L29" s="17">
        <v>1</v>
      </c>
      <c r="M29" s="14">
        <f t="shared" si="6"/>
        <v>123</v>
      </c>
      <c r="N29" s="17">
        <v>131</v>
      </c>
      <c r="O29" s="17">
        <v>1</v>
      </c>
      <c r="P29" s="14">
        <f t="shared" si="7"/>
        <v>131</v>
      </c>
      <c r="Q29" s="14">
        <f t="shared" si="8"/>
        <v>483149</v>
      </c>
      <c r="R29" s="13">
        <v>0.89376239999999996</v>
      </c>
      <c r="S29" s="14">
        <f t="shared" si="9"/>
        <v>431820</v>
      </c>
      <c r="T29" s="17"/>
      <c r="U29" s="14">
        <f t="shared" si="10"/>
        <v>431820</v>
      </c>
      <c r="V29" s="15">
        <v>431820</v>
      </c>
      <c r="W29" s="17">
        <v>431820</v>
      </c>
    </row>
    <row r="30" spans="1:23">
      <c r="A30" s="16" t="s">
        <v>35</v>
      </c>
      <c r="B30" s="17">
        <v>50</v>
      </c>
      <c r="C30" s="17">
        <v>3049</v>
      </c>
      <c r="D30" s="14">
        <f t="shared" si="1"/>
        <v>152450</v>
      </c>
      <c r="E30" s="17">
        <v>3871</v>
      </c>
      <c r="F30" s="14">
        <f t="shared" si="2"/>
        <v>50</v>
      </c>
      <c r="G30" s="14">
        <f t="shared" si="3"/>
        <v>193550</v>
      </c>
      <c r="H30" s="17">
        <v>2935</v>
      </c>
      <c r="I30" s="14">
        <f t="shared" si="4"/>
        <v>50</v>
      </c>
      <c r="J30" s="14">
        <f t="shared" si="5"/>
        <v>146750</v>
      </c>
      <c r="K30" s="17">
        <v>123</v>
      </c>
      <c r="L30" s="17">
        <v>1</v>
      </c>
      <c r="M30" s="14">
        <f t="shared" si="6"/>
        <v>123</v>
      </c>
      <c r="N30" s="17">
        <v>131</v>
      </c>
      <c r="O30" s="17">
        <v>1</v>
      </c>
      <c r="P30" s="14">
        <f t="shared" si="7"/>
        <v>131</v>
      </c>
      <c r="Q30" s="14">
        <f t="shared" si="8"/>
        <v>493004</v>
      </c>
      <c r="R30" s="13">
        <v>0.89376239999999996</v>
      </c>
      <c r="S30" s="14">
        <f t="shared" si="9"/>
        <v>440628</v>
      </c>
      <c r="T30" s="17"/>
      <c r="U30" s="14">
        <f t="shared" si="10"/>
        <v>440628</v>
      </c>
      <c r="V30" s="15">
        <v>440628</v>
      </c>
      <c r="W30" s="17">
        <v>440628</v>
      </c>
    </row>
    <row r="31" spans="1:23">
      <c r="A31" s="16" t="s">
        <v>36</v>
      </c>
      <c r="B31" s="17">
        <v>58</v>
      </c>
      <c r="C31" s="17">
        <v>3049</v>
      </c>
      <c r="D31" s="14">
        <f t="shared" si="1"/>
        <v>176842</v>
      </c>
      <c r="E31" s="17">
        <v>3871</v>
      </c>
      <c r="F31" s="14">
        <f t="shared" si="2"/>
        <v>58</v>
      </c>
      <c r="G31" s="14">
        <f t="shared" si="3"/>
        <v>224518</v>
      </c>
      <c r="H31" s="17">
        <v>2935</v>
      </c>
      <c r="I31" s="14">
        <f t="shared" si="4"/>
        <v>58</v>
      </c>
      <c r="J31" s="14">
        <f t="shared" si="5"/>
        <v>170230</v>
      </c>
      <c r="K31" s="17">
        <v>123</v>
      </c>
      <c r="L31" s="17">
        <v>1</v>
      </c>
      <c r="M31" s="14">
        <f t="shared" si="6"/>
        <v>123</v>
      </c>
      <c r="N31" s="17">
        <v>131</v>
      </c>
      <c r="O31" s="17">
        <v>1</v>
      </c>
      <c r="P31" s="14">
        <f t="shared" si="7"/>
        <v>131</v>
      </c>
      <c r="Q31" s="14">
        <f t="shared" si="8"/>
        <v>571844</v>
      </c>
      <c r="R31" s="13">
        <v>0.89376239999999996</v>
      </c>
      <c r="S31" s="14">
        <f t="shared" si="9"/>
        <v>511093</v>
      </c>
      <c r="T31" s="17"/>
      <c r="U31" s="14">
        <f t="shared" si="10"/>
        <v>511093</v>
      </c>
      <c r="V31" s="15">
        <v>511093</v>
      </c>
      <c r="W31" s="17">
        <v>511093</v>
      </c>
    </row>
    <row r="32" spans="1:23">
      <c r="A32" s="16" t="s">
        <v>37</v>
      </c>
      <c r="B32" s="17">
        <v>62</v>
      </c>
      <c r="C32" s="17">
        <v>3049</v>
      </c>
      <c r="D32" s="14">
        <f t="shared" si="1"/>
        <v>189038</v>
      </c>
      <c r="E32" s="17">
        <v>3871</v>
      </c>
      <c r="F32" s="14">
        <f t="shared" si="2"/>
        <v>62</v>
      </c>
      <c r="G32" s="14">
        <f t="shared" si="3"/>
        <v>240002</v>
      </c>
      <c r="H32" s="17">
        <v>2935</v>
      </c>
      <c r="I32" s="14">
        <f t="shared" si="4"/>
        <v>62</v>
      </c>
      <c r="J32" s="14">
        <f t="shared" si="5"/>
        <v>181970</v>
      </c>
      <c r="K32" s="17">
        <v>123</v>
      </c>
      <c r="L32" s="17">
        <v>1</v>
      </c>
      <c r="M32" s="14">
        <f t="shared" si="6"/>
        <v>123</v>
      </c>
      <c r="N32" s="17">
        <v>131</v>
      </c>
      <c r="O32" s="17">
        <v>1</v>
      </c>
      <c r="P32" s="14">
        <f t="shared" si="7"/>
        <v>131</v>
      </c>
      <c r="Q32" s="14">
        <f t="shared" si="8"/>
        <v>611264</v>
      </c>
      <c r="R32" s="13">
        <v>0.89376239999999996</v>
      </c>
      <c r="S32" s="14">
        <f t="shared" si="9"/>
        <v>546325</v>
      </c>
      <c r="T32" s="17"/>
      <c r="U32" s="14">
        <f t="shared" si="10"/>
        <v>546325</v>
      </c>
      <c r="V32" s="15">
        <v>546325</v>
      </c>
      <c r="W32" s="17">
        <v>546325</v>
      </c>
    </row>
    <row r="33" spans="1:23">
      <c r="A33" s="16" t="s">
        <v>38</v>
      </c>
      <c r="B33" s="17">
        <v>105</v>
      </c>
      <c r="C33" s="17">
        <v>3049</v>
      </c>
      <c r="D33" s="14">
        <f t="shared" si="1"/>
        <v>320145</v>
      </c>
      <c r="E33" s="17">
        <v>3871</v>
      </c>
      <c r="F33" s="14">
        <f t="shared" si="2"/>
        <v>105</v>
      </c>
      <c r="G33" s="14">
        <f t="shared" si="3"/>
        <v>406455</v>
      </c>
      <c r="H33" s="17">
        <v>2935</v>
      </c>
      <c r="I33" s="14">
        <f t="shared" si="4"/>
        <v>105</v>
      </c>
      <c r="J33" s="14">
        <f t="shared" si="5"/>
        <v>308175</v>
      </c>
      <c r="K33" s="17">
        <v>123</v>
      </c>
      <c r="L33" s="17">
        <v>2</v>
      </c>
      <c r="M33" s="14">
        <f t="shared" si="6"/>
        <v>246</v>
      </c>
      <c r="N33" s="17">
        <v>131</v>
      </c>
      <c r="O33" s="17">
        <v>2</v>
      </c>
      <c r="P33" s="14">
        <f t="shared" si="7"/>
        <v>262</v>
      </c>
      <c r="Q33" s="14">
        <f t="shared" si="8"/>
        <v>1035283</v>
      </c>
      <c r="R33" s="13">
        <v>0.89376239999999996</v>
      </c>
      <c r="S33" s="14">
        <f t="shared" si="9"/>
        <v>925297</v>
      </c>
      <c r="T33" s="17"/>
      <c r="U33" s="14">
        <f t="shared" si="10"/>
        <v>925297</v>
      </c>
      <c r="V33" s="15">
        <v>925297</v>
      </c>
      <c r="W33" s="17">
        <v>925297</v>
      </c>
    </row>
    <row r="34" spans="1:23">
      <c r="A34" s="16" t="s">
        <v>39</v>
      </c>
      <c r="B34" s="17">
        <v>70</v>
      </c>
      <c r="C34" s="17">
        <v>3049</v>
      </c>
      <c r="D34" s="14">
        <f t="shared" si="1"/>
        <v>213430</v>
      </c>
      <c r="E34" s="17">
        <v>3871</v>
      </c>
      <c r="F34" s="14">
        <f t="shared" si="2"/>
        <v>70</v>
      </c>
      <c r="G34" s="14">
        <f t="shared" si="3"/>
        <v>270970</v>
      </c>
      <c r="H34" s="17">
        <v>2935</v>
      </c>
      <c r="I34" s="14">
        <f t="shared" si="4"/>
        <v>70</v>
      </c>
      <c r="J34" s="14">
        <f t="shared" si="5"/>
        <v>205450</v>
      </c>
      <c r="K34" s="17">
        <v>123</v>
      </c>
      <c r="L34" s="17">
        <v>1</v>
      </c>
      <c r="M34" s="14">
        <f t="shared" si="6"/>
        <v>123</v>
      </c>
      <c r="N34" s="17">
        <v>131</v>
      </c>
      <c r="O34" s="17">
        <v>1</v>
      </c>
      <c r="P34" s="14">
        <f t="shared" si="7"/>
        <v>131</v>
      </c>
      <c r="Q34" s="14">
        <f t="shared" si="8"/>
        <v>690104</v>
      </c>
      <c r="R34" s="13">
        <v>0.89376239999999996</v>
      </c>
      <c r="S34" s="14">
        <f t="shared" si="9"/>
        <v>616789</v>
      </c>
      <c r="T34" s="17"/>
      <c r="U34" s="14">
        <f t="shared" si="10"/>
        <v>616789</v>
      </c>
      <c r="V34" s="15">
        <v>616789</v>
      </c>
      <c r="W34" s="17">
        <v>616789</v>
      </c>
    </row>
    <row r="35" spans="1:23">
      <c r="A35" s="16" t="s">
        <v>40</v>
      </c>
      <c r="B35" s="17">
        <v>78</v>
      </c>
      <c r="C35" s="17">
        <v>3049</v>
      </c>
      <c r="D35" s="14">
        <f t="shared" si="1"/>
        <v>237822</v>
      </c>
      <c r="E35" s="17">
        <v>3871</v>
      </c>
      <c r="F35" s="14">
        <f t="shared" si="2"/>
        <v>78</v>
      </c>
      <c r="G35" s="14">
        <f t="shared" si="3"/>
        <v>301938</v>
      </c>
      <c r="H35" s="17">
        <v>2935</v>
      </c>
      <c r="I35" s="14">
        <f t="shared" si="4"/>
        <v>78</v>
      </c>
      <c r="J35" s="14">
        <f t="shared" si="5"/>
        <v>228930</v>
      </c>
      <c r="K35" s="17">
        <v>123</v>
      </c>
      <c r="L35" s="17">
        <v>2</v>
      </c>
      <c r="M35" s="14">
        <f t="shared" si="6"/>
        <v>246</v>
      </c>
      <c r="N35" s="17">
        <v>131</v>
      </c>
      <c r="O35" s="17">
        <v>2</v>
      </c>
      <c r="P35" s="14">
        <f t="shared" si="7"/>
        <v>262</v>
      </c>
      <c r="Q35" s="14">
        <f t="shared" si="8"/>
        <v>769198</v>
      </c>
      <c r="R35" s="13">
        <v>0.89376239999999996</v>
      </c>
      <c r="S35" s="14">
        <f t="shared" si="9"/>
        <v>687480</v>
      </c>
      <c r="T35" s="17"/>
      <c r="U35" s="14">
        <f t="shared" si="10"/>
        <v>687480</v>
      </c>
      <c r="V35" s="15">
        <v>687480</v>
      </c>
      <c r="W35" s="17">
        <v>687480</v>
      </c>
    </row>
    <row r="36" spans="1:23">
      <c r="A36" s="16" t="s">
        <v>41</v>
      </c>
      <c r="B36" s="17">
        <v>60</v>
      </c>
      <c r="C36" s="17">
        <v>3049</v>
      </c>
      <c r="D36" s="14">
        <f t="shared" si="1"/>
        <v>182940</v>
      </c>
      <c r="E36" s="17">
        <v>3871</v>
      </c>
      <c r="F36" s="14">
        <f t="shared" si="2"/>
        <v>60</v>
      </c>
      <c r="G36" s="14">
        <f t="shared" si="3"/>
        <v>232260</v>
      </c>
      <c r="H36" s="17">
        <v>2935</v>
      </c>
      <c r="I36" s="14">
        <f t="shared" si="4"/>
        <v>60</v>
      </c>
      <c r="J36" s="14">
        <f t="shared" si="5"/>
        <v>176100</v>
      </c>
      <c r="K36" s="17">
        <v>123</v>
      </c>
      <c r="L36" s="17">
        <v>1</v>
      </c>
      <c r="M36" s="14">
        <f t="shared" si="6"/>
        <v>123</v>
      </c>
      <c r="N36" s="17">
        <v>131</v>
      </c>
      <c r="O36" s="17">
        <v>1</v>
      </c>
      <c r="P36" s="14">
        <f t="shared" si="7"/>
        <v>131</v>
      </c>
      <c r="Q36" s="14">
        <f t="shared" si="8"/>
        <v>591554</v>
      </c>
      <c r="R36" s="13">
        <v>0.89376239999999996</v>
      </c>
      <c r="S36" s="14">
        <f t="shared" si="9"/>
        <v>528709</v>
      </c>
      <c r="T36" s="17"/>
      <c r="U36" s="14">
        <f t="shared" si="10"/>
        <v>528709</v>
      </c>
      <c r="V36" s="15">
        <v>528709</v>
      </c>
      <c r="W36" s="17">
        <v>528709</v>
      </c>
    </row>
    <row r="37" spans="1:23">
      <c r="A37" s="16" t="s">
        <v>42</v>
      </c>
      <c r="B37" s="17">
        <v>95</v>
      </c>
      <c r="C37" s="17">
        <v>3049</v>
      </c>
      <c r="D37" s="14">
        <f t="shared" si="1"/>
        <v>289655</v>
      </c>
      <c r="E37" s="17">
        <v>3871</v>
      </c>
      <c r="F37" s="14">
        <f t="shared" si="2"/>
        <v>95</v>
      </c>
      <c r="G37" s="14">
        <f t="shared" si="3"/>
        <v>367745</v>
      </c>
      <c r="H37" s="17">
        <v>2935</v>
      </c>
      <c r="I37" s="14">
        <f t="shared" si="4"/>
        <v>95</v>
      </c>
      <c r="J37" s="14">
        <f t="shared" si="5"/>
        <v>278825</v>
      </c>
      <c r="K37" s="17">
        <v>123</v>
      </c>
      <c r="L37" s="17">
        <v>2</v>
      </c>
      <c r="M37" s="14">
        <f t="shared" si="6"/>
        <v>246</v>
      </c>
      <c r="N37" s="17">
        <v>131</v>
      </c>
      <c r="O37" s="17">
        <v>2</v>
      </c>
      <c r="P37" s="14">
        <f t="shared" si="7"/>
        <v>262</v>
      </c>
      <c r="Q37" s="14">
        <f t="shared" si="8"/>
        <v>936733</v>
      </c>
      <c r="R37" s="13">
        <v>0.89376239999999996</v>
      </c>
      <c r="S37" s="14">
        <f t="shared" si="9"/>
        <v>837217</v>
      </c>
      <c r="T37" s="17"/>
      <c r="U37" s="14">
        <f t="shared" si="10"/>
        <v>837217</v>
      </c>
      <c r="V37" s="15">
        <v>837217</v>
      </c>
      <c r="W37" s="17">
        <v>837217</v>
      </c>
    </row>
    <row r="38" spans="1:23">
      <c r="A38" s="16" t="s">
        <v>43</v>
      </c>
      <c r="B38" s="17">
        <v>42</v>
      </c>
      <c r="C38" s="17">
        <v>3049</v>
      </c>
      <c r="D38" s="14">
        <f t="shared" si="1"/>
        <v>128058</v>
      </c>
      <c r="E38" s="17">
        <v>3871</v>
      </c>
      <c r="F38" s="14">
        <f t="shared" si="2"/>
        <v>42</v>
      </c>
      <c r="G38" s="14">
        <f t="shared" si="3"/>
        <v>162582</v>
      </c>
      <c r="H38" s="17">
        <v>2935</v>
      </c>
      <c r="I38" s="14">
        <f t="shared" si="4"/>
        <v>42</v>
      </c>
      <c r="J38" s="14">
        <f t="shared" si="5"/>
        <v>123270</v>
      </c>
      <c r="K38" s="17">
        <v>123</v>
      </c>
      <c r="L38" s="17">
        <v>1</v>
      </c>
      <c r="M38" s="14">
        <f t="shared" si="6"/>
        <v>123</v>
      </c>
      <c r="N38" s="17">
        <v>131</v>
      </c>
      <c r="O38" s="17">
        <v>1</v>
      </c>
      <c r="P38" s="14">
        <f t="shared" si="7"/>
        <v>131</v>
      </c>
      <c r="Q38" s="14">
        <f t="shared" si="8"/>
        <v>414164</v>
      </c>
      <c r="R38" s="13">
        <v>0.89376239999999996</v>
      </c>
      <c r="S38" s="14">
        <f t="shared" si="9"/>
        <v>370164</v>
      </c>
      <c r="T38" s="17"/>
      <c r="U38" s="14">
        <f t="shared" si="10"/>
        <v>370164</v>
      </c>
      <c r="V38" s="15">
        <v>370164</v>
      </c>
      <c r="W38" s="17">
        <v>370164</v>
      </c>
    </row>
    <row r="39" spans="1:23">
      <c r="A39" s="16" t="s">
        <v>44</v>
      </c>
      <c r="B39" s="17">
        <v>232</v>
      </c>
      <c r="C39" s="17">
        <v>3049</v>
      </c>
      <c r="D39" s="14">
        <f t="shared" si="1"/>
        <v>707368</v>
      </c>
      <c r="E39" s="17">
        <v>3871</v>
      </c>
      <c r="F39" s="14">
        <f t="shared" si="2"/>
        <v>232</v>
      </c>
      <c r="G39" s="14">
        <f t="shared" si="3"/>
        <v>898072</v>
      </c>
      <c r="H39" s="17">
        <v>2935</v>
      </c>
      <c r="I39" s="14">
        <f t="shared" si="4"/>
        <v>232</v>
      </c>
      <c r="J39" s="14">
        <f t="shared" si="5"/>
        <v>680920</v>
      </c>
      <c r="K39" s="17">
        <v>123</v>
      </c>
      <c r="L39" s="17">
        <v>5</v>
      </c>
      <c r="M39" s="14">
        <f t="shared" si="6"/>
        <v>615</v>
      </c>
      <c r="N39" s="17">
        <v>131</v>
      </c>
      <c r="O39" s="17">
        <v>5</v>
      </c>
      <c r="P39" s="14">
        <f t="shared" si="7"/>
        <v>655</v>
      </c>
      <c r="Q39" s="14">
        <f t="shared" si="8"/>
        <v>2287630</v>
      </c>
      <c r="R39" s="13">
        <v>0.89376239999999996</v>
      </c>
      <c r="S39" s="14">
        <f t="shared" si="9"/>
        <v>2044598</v>
      </c>
      <c r="T39" s="17"/>
      <c r="U39" s="14">
        <f t="shared" si="10"/>
        <v>2044598</v>
      </c>
      <c r="V39" s="15">
        <v>2044598</v>
      </c>
      <c r="W39" s="17">
        <v>2044598</v>
      </c>
    </row>
    <row r="40" spans="1:23">
      <c r="A40" s="16" t="s">
        <v>45</v>
      </c>
      <c r="B40" s="17">
        <v>1940</v>
      </c>
      <c r="C40" s="17">
        <v>3049</v>
      </c>
      <c r="D40" s="14">
        <f t="shared" si="1"/>
        <v>5915060</v>
      </c>
      <c r="E40" s="17">
        <v>3871</v>
      </c>
      <c r="F40" s="14">
        <f t="shared" si="2"/>
        <v>1940</v>
      </c>
      <c r="G40" s="14">
        <f t="shared" si="3"/>
        <v>7509740</v>
      </c>
      <c r="H40" s="17">
        <v>2935</v>
      </c>
      <c r="I40" s="14">
        <f t="shared" si="4"/>
        <v>1940</v>
      </c>
      <c r="J40" s="14">
        <f t="shared" si="5"/>
        <v>5693900</v>
      </c>
      <c r="K40" s="17">
        <v>123</v>
      </c>
      <c r="L40" s="17">
        <v>39</v>
      </c>
      <c r="M40" s="14">
        <f t="shared" si="6"/>
        <v>4797</v>
      </c>
      <c r="N40" s="17">
        <v>131</v>
      </c>
      <c r="O40" s="17">
        <v>39</v>
      </c>
      <c r="P40" s="14">
        <f t="shared" si="7"/>
        <v>5109</v>
      </c>
      <c r="Q40" s="14">
        <f t="shared" si="8"/>
        <v>19128606</v>
      </c>
      <c r="R40" s="13">
        <v>0.89376239999999996</v>
      </c>
      <c r="S40" s="14">
        <f t="shared" si="9"/>
        <v>17096429</v>
      </c>
      <c r="T40" s="17"/>
      <c r="U40" s="14">
        <f t="shared" si="10"/>
        <v>17096429</v>
      </c>
      <c r="V40" s="15">
        <v>17096429</v>
      </c>
      <c r="W40" s="17">
        <v>17096429</v>
      </c>
    </row>
    <row r="41" spans="1:23">
      <c r="A41" s="16" t="s">
        <v>46</v>
      </c>
      <c r="B41" s="17">
        <v>28</v>
      </c>
      <c r="C41" s="17">
        <v>3049</v>
      </c>
      <c r="D41" s="14">
        <f t="shared" si="1"/>
        <v>85372</v>
      </c>
      <c r="E41" s="17">
        <v>3871</v>
      </c>
      <c r="F41" s="14">
        <f t="shared" si="2"/>
        <v>28</v>
      </c>
      <c r="G41" s="14">
        <f t="shared" si="3"/>
        <v>108388</v>
      </c>
      <c r="H41" s="17">
        <v>2935</v>
      </c>
      <c r="I41" s="14">
        <f t="shared" si="4"/>
        <v>28</v>
      </c>
      <c r="J41" s="14">
        <f t="shared" si="5"/>
        <v>82180</v>
      </c>
      <c r="K41" s="17">
        <v>123</v>
      </c>
      <c r="L41" s="17">
        <v>1</v>
      </c>
      <c r="M41" s="14">
        <f t="shared" si="6"/>
        <v>123</v>
      </c>
      <c r="N41" s="17">
        <v>131</v>
      </c>
      <c r="O41" s="17">
        <v>1</v>
      </c>
      <c r="P41" s="14">
        <f t="shared" si="7"/>
        <v>131</v>
      </c>
      <c r="Q41" s="14">
        <f t="shared" si="8"/>
        <v>276194</v>
      </c>
      <c r="R41" s="13">
        <v>0.89376239999999996</v>
      </c>
      <c r="S41" s="14">
        <f t="shared" si="9"/>
        <v>246852</v>
      </c>
      <c r="T41" s="17"/>
      <c r="U41" s="14">
        <f t="shared" si="10"/>
        <v>246852</v>
      </c>
      <c r="V41" s="15">
        <v>246852</v>
      </c>
      <c r="W41" s="17">
        <v>246852</v>
      </c>
    </row>
    <row r="42" spans="1:23">
      <c r="A42" s="16" t="s">
        <v>47</v>
      </c>
      <c r="B42" s="17">
        <v>95</v>
      </c>
      <c r="C42" s="17">
        <v>3049</v>
      </c>
      <c r="D42" s="14">
        <f t="shared" si="1"/>
        <v>289655</v>
      </c>
      <c r="E42" s="17">
        <v>3871</v>
      </c>
      <c r="F42" s="14">
        <f t="shared" si="2"/>
        <v>95</v>
      </c>
      <c r="G42" s="14">
        <f t="shared" si="3"/>
        <v>367745</v>
      </c>
      <c r="H42" s="17">
        <v>2935</v>
      </c>
      <c r="I42" s="14">
        <f t="shared" si="4"/>
        <v>95</v>
      </c>
      <c r="J42" s="14">
        <f t="shared" si="5"/>
        <v>278825</v>
      </c>
      <c r="K42" s="17">
        <v>123</v>
      </c>
      <c r="L42" s="17">
        <v>2</v>
      </c>
      <c r="M42" s="14">
        <f t="shared" si="6"/>
        <v>246</v>
      </c>
      <c r="N42" s="17">
        <v>131</v>
      </c>
      <c r="O42" s="17">
        <v>2</v>
      </c>
      <c r="P42" s="14">
        <f t="shared" si="7"/>
        <v>262</v>
      </c>
      <c r="Q42" s="14">
        <f t="shared" si="8"/>
        <v>936733</v>
      </c>
      <c r="R42" s="13">
        <v>0.89376239999999996</v>
      </c>
      <c r="S42" s="14">
        <f t="shared" si="9"/>
        <v>837217</v>
      </c>
      <c r="T42" s="17"/>
      <c r="U42" s="14">
        <f t="shared" si="10"/>
        <v>837217</v>
      </c>
      <c r="V42" s="15">
        <v>837217</v>
      </c>
      <c r="W42" s="17">
        <v>837217</v>
      </c>
    </row>
    <row r="43" spans="1:23">
      <c r="A43" s="16" t="s">
        <v>48</v>
      </c>
      <c r="B43" s="17">
        <v>129</v>
      </c>
      <c r="C43" s="17">
        <v>3049</v>
      </c>
      <c r="D43" s="14">
        <f t="shared" si="1"/>
        <v>393321</v>
      </c>
      <c r="E43" s="17">
        <v>3871</v>
      </c>
      <c r="F43" s="14">
        <f t="shared" si="2"/>
        <v>129</v>
      </c>
      <c r="G43" s="14">
        <f t="shared" si="3"/>
        <v>499359</v>
      </c>
      <c r="H43" s="17">
        <v>2935</v>
      </c>
      <c r="I43" s="14">
        <f t="shared" si="4"/>
        <v>129</v>
      </c>
      <c r="J43" s="14">
        <f t="shared" si="5"/>
        <v>378615</v>
      </c>
      <c r="K43" s="17">
        <v>123</v>
      </c>
      <c r="L43" s="17">
        <v>3</v>
      </c>
      <c r="M43" s="14">
        <f t="shared" si="6"/>
        <v>369</v>
      </c>
      <c r="N43" s="17">
        <v>131</v>
      </c>
      <c r="O43" s="17">
        <v>3</v>
      </c>
      <c r="P43" s="14">
        <f t="shared" si="7"/>
        <v>393</v>
      </c>
      <c r="Q43" s="14">
        <f t="shared" si="8"/>
        <v>1272057</v>
      </c>
      <c r="R43" s="13">
        <v>0.89376239999999996</v>
      </c>
      <c r="S43" s="14">
        <f t="shared" si="9"/>
        <v>1136917</v>
      </c>
      <c r="T43" s="17"/>
      <c r="U43" s="14">
        <f t="shared" si="10"/>
        <v>1136917</v>
      </c>
      <c r="V43" s="15">
        <v>1136917</v>
      </c>
      <c r="W43" s="17">
        <v>1136917</v>
      </c>
    </row>
    <row r="44" spans="1:23">
      <c r="A44" s="16" t="s">
        <v>49</v>
      </c>
      <c r="B44" s="17"/>
      <c r="C44" s="17"/>
      <c r="D44" s="14"/>
      <c r="E44" s="17"/>
      <c r="F44" s="14"/>
      <c r="G44" s="14"/>
      <c r="H44" s="17"/>
      <c r="I44" s="17"/>
      <c r="J44" s="14"/>
      <c r="K44" s="17"/>
      <c r="L44" s="17"/>
      <c r="M44" s="14"/>
      <c r="N44" s="17"/>
      <c r="O44" s="17"/>
      <c r="P44" s="14"/>
      <c r="Q44" s="14"/>
      <c r="R44" s="17"/>
      <c r="S44" s="14"/>
      <c r="T44" s="17">
        <v>2403576</v>
      </c>
      <c r="U44" s="14">
        <f t="shared" si="10"/>
        <v>2403576</v>
      </c>
      <c r="V44" s="14">
        <v>2403576</v>
      </c>
      <c r="W44" s="17">
        <v>2403576</v>
      </c>
    </row>
    <row r="45" spans="1:23">
      <c r="V45" s="7"/>
      <c r="W45" s="7"/>
    </row>
    <row r="46" spans="1:23">
      <c r="V46" s="7"/>
      <c r="W46" s="7"/>
    </row>
    <row r="47" spans="1:23">
      <c r="V47" s="7"/>
      <c r="W47" s="7"/>
    </row>
    <row r="48" spans="1:23">
      <c r="V48" s="7"/>
      <c r="W48" s="7"/>
    </row>
    <row r="49" spans="22:23">
      <c r="V49" s="7"/>
      <c r="W49" s="7"/>
    </row>
    <row r="50" spans="22:23">
      <c r="V50" s="7"/>
      <c r="W50" s="7"/>
    </row>
    <row r="51" spans="22:23">
      <c r="V51" s="7"/>
      <c r="W51" s="7"/>
    </row>
    <row r="52" spans="22:23">
      <c r="V52" s="7"/>
      <c r="W52" s="7"/>
    </row>
    <row r="53" spans="22:23">
      <c r="V53" s="7"/>
      <c r="W53" s="7"/>
    </row>
    <row r="54" spans="22:23">
      <c r="V54" s="7"/>
      <c r="W54" s="7"/>
    </row>
    <row r="55" spans="22:23">
      <c r="V55" s="7"/>
      <c r="W55" s="7"/>
    </row>
    <row r="56" spans="22:23">
      <c r="V56" s="7"/>
      <c r="W56" s="7"/>
    </row>
    <row r="57" spans="22:23">
      <c r="V57" s="7"/>
      <c r="W57" s="7"/>
    </row>
    <row r="58" spans="22:23">
      <c r="V58" s="7"/>
      <c r="W58" s="7"/>
    </row>
    <row r="59" spans="22:23">
      <c r="V59" s="7"/>
      <c r="W59" s="7"/>
    </row>
    <row r="60" spans="22:23">
      <c r="V60" s="7"/>
      <c r="W60" s="7"/>
    </row>
    <row r="61" spans="22:23">
      <c r="V61" s="7"/>
      <c r="W61" s="7"/>
    </row>
    <row r="62" spans="22:23">
      <c r="V62" s="7"/>
      <c r="W62" s="7"/>
    </row>
    <row r="63" spans="22:23">
      <c r="V63" s="7"/>
      <c r="W63" s="7"/>
    </row>
    <row r="64" spans="22:23">
      <c r="V64" s="7"/>
      <c r="W64" s="7"/>
    </row>
    <row r="65" spans="22:23">
      <c r="V65" s="7"/>
      <c r="W65" s="7"/>
    </row>
    <row r="66" spans="22:23">
      <c r="V66" s="7"/>
      <c r="W66" s="7"/>
    </row>
    <row r="67" spans="22:23">
      <c r="V67" s="7"/>
      <c r="W67" s="7"/>
    </row>
    <row r="68" spans="22:23">
      <c r="V68" s="7"/>
      <c r="W68" s="7"/>
    </row>
    <row r="69" spans="22:23">
      <c r="V69" s="7"/>
      <c r="W69" s="7"/>
    </row>
    <row r="70" spans="22:23">
      <c r="V70" s="7"/>
      <c r="W70" s="7"/>
    </row>
    <row r="71" spans="22:23">
      <c r="V71" s="7"/>
      <c r="W71" s="7"/>
    </row>
    <row r="72" spans="22:23">
      <c r="V72" s="7"/>
      <c r="W72" s="7"/>
    </row>
    <row r="73" spans="22:23">
      <c r="V73" s="7"/>
      <c r="W73" s="7"/>
    </row>
    <row r="74" spans="22:23">
      <c r="V74" s="7"/>
      <c r="W74" s="7"/>
    </row>
    <row r="75" spans="22:23">
      <c r="V75" s="7"/>
      <c r="W75" s="7"/>
    </row>
    <row r="76" spans="22:23">
      <c r="V76" s="7"/>
      <c r="W76" s="7"/>
    </row>
    <row r="77" spans="22:23">
      <c r="V77" s="7"/>
      <c r="W77" s="7"/>
    </row>
    <row r="78" spans="22:23">
      <c r="V78" s="7"/>
      <c r="W78" s="7"/>
    </row>
    <row r="79" spans="22:23">
      <c r="V79" s="7"/>
      <c r="W79" s="7"/>
    </row>
    <row r="80" spans="22:23">
      <c r="V80" s="7"/>
      <c r="W80" s="7"/>
    </row>
    <row r="81" spans="22:23">
      <c r="V81" s="7"/>
      <c r="W81" s="7"/>
    </row>
    <row r="82" spans="22:23">
      <c r="V82" s="7"/>
      <c r="W82" s="7"/>
    </row>
    <row r="83" spans="22:23">
      <c r="V83" s="7"/>
      <c r="W83" s="7"/>
    </row>
    <row r="84" spans="22:23">
      <c r="V84" s="7"/>
      <c r="W84" s="7"/>
    </row>
    <row r="85" spans="22:23">
      <c r="V85" s="7"/>
      <c r="W85" s="7"/>
    </row>
    <row r="86" spans="22:23">
      <c r="V86" s="7"/>
      <c r="W86" s="7"/>
    </row>
    <row r="87" spans="22:23">
      <c r="V87" s="7"/>
      <c r="W87" s="7"/>
    </row>
    <row r="88" spans="22:23">
      <c r="V88" s="7"/>
      <c r="W88" s="7"/>
    </row>
    <row r="89" spans="22:23">
      <c r="V89" s="7"/>
      <c r="W89" s="7"/>
    </row>
    <row r="90" spans="22:23">
      <c r="V90" s="7"/>
      <c r="W90" s="7"/>
    </row>
    <row r="91" spans="22:23">
      <c r="V91" s="7"/>
      <c r="W91" s="7"/>
    </row>
    <row r="92" spans="22:23">
      <c r="V92" s="7"/>
      <c r="W92" s="7"/>
    </row>
    <row r="93" spans="22:23">
      <c r="V93" s="7"/>
      <c r="W93" s="7"/>
    </row>
    <row r="94" spans="22:23">
      <c r="V94" s="7"/>
      <c r="W94" s="7"/>
    </row>
    <row r="95" spans="22:23">
      <c r="V95" s="7"/>
      <c r="W95" s="7"/>
    </row>
    <row r="96" spans="22:23">
      <c r="V96" s="7"/>
      <c r="W96" s="7"/>
    </row>
    <row r="97" spans="22:23">
      <c r="V97" s="7"/>
      <c r="W97" s="7"/>
    </row>
    <row r="98" spans="22:23">
      <c r="V98" s="7"/>
      <c r="W98" s="7"/>
    </row>
    <row r="99" spans="22:23">
      <c r="V99" s="7"/>
      <c r="W99" s="7"/>
    </row>
    <row r="100" spans="22:23">
      <c r="V100" s="7"/>
      <c r="W100" s="7"/>
    </row>
    <row r="101" spans="22:23">
      <c r="V101" s="7"/>
      <c r="W101" s="7"/>
    </row>
    <row r="102" spans="22:23">
      <c r="V102" s="7"/>
      <c r="W102" s="7"/>
    </row>
    <row r="103" spans="22:23">
      <c r="V103" s="7"/>
      <c r="W103" s="7"/>
    </row>
    <row r="104" spans="22:23">
      <c r="V104" s="7"/>
      <c r="W104" s="7"/>
    </row>
    <row r="105" spans="22:23">
      <c r="V105" s="7"/>
      <c r="W105" s="7"/>
    </row>
    <row r="106" spans="22:23">
      <c r="V106" s="7"/>
      <c r="W106" s="7"/>
    </row>
    <row r="107" spans="22:23">
      <c r="V107" s="7"/>
      <c r="W107" s="7"/>
    </row>
    <row r="108" spans="22:23">
      <c r="V108" s="7"/>
      <c r="W108" s="7"/>
    </row>
    <row r="109" spans="22:23">
      <c r="V109" s="7"/>
      <c r="W109" s="7"/>
    </row>
    <row r="110" spans="22:23">
      <c r="V110" s="7"/>
      <c r="W110" s="7"/>
    </row>
    <row r="111" spans="22:23">
      <c r="V111" s="7"/>
      <c r="W111" s="7"/>
    </row>
    <row r="112" spans="22:23">
      <c r="V112" s="7"/>
      <c r="W112" s="7"/>
    </row>
    <row r="113" spans="22:23">
      <c r="V113" s="7"/>
      <c r="W113" s="7"/>
    </row>
    <row r="114" spans="22:23">
      <c r="V114" s="7"/>
      <c r="W114" s="7"/>
    </row>
    <row r="115" spans="22:23">
      <c r="V115" s="7"/>
      <c r="W115" s="7"/>
    </row>
    <row r="116" spans="22:23">
      <c r="V116" s="7"/>
      <c r="W116" s="7"/>
    </row>
    <row r="117" spans="22:23">
      <c r="V117" s="7"/>
      <c r="W117" s="7"/>
    </row>
    <row r="118" spans="22:23">
      <c r="V118" s="7"/>
      <c r="W118" s="7"/>
    </row>
    <row r="119" spans="22:23">
      <c r="V119" s="7"/>
      <c r="W119" s="7"/>
    </row>
    <row r="120" spans="22:23">
      <c r="V120" s="7"/>
      <c r="W120" s="7"/>
    </row>
    <row r="121" spans="22:23">
      <c r="V121" s="7"/>
      <c r="W121" s="7"/>
    </row>
    <row r="122" spans="22:23">
      <c r="V122" s="7"/>
      <c r="W122" s="7"/>
    </row>
    <row r="123" spans="22:23">
      <c r="V123" s="7"/>
      <c r="W123" s="7"/>
    </row>
    <row r="124" spans="22:23">
      <c r="V124" s="7"/>
      <c r="W124" s="7"/>
    </row>
    <row r="125" spans="22:23">
      <c r="V125" s="7"/>
      <c r="W125" s="7"/>
    </row>
    <row r="126" spans="22:23">
      <c r="V126" s="7"/>
      <c r="W126" s="7"/>
    </row>
    <row r="127" spans="22:23">
      <c r="V127" s="7"/>
      <c r="W127" s="7"/>
    </row>
    <row r="128" spans="22:23">
      <c r="V128" s="7"/>
      <c r="W128" s="7"/>
    </row>
    <row r="129" spans="22:23">
      <c r="V129" s="7"/>
      <c r="W129" s="7"/>
    </row>
    <row r="130" spans="22:23">
      <c r="V130" s="7"/>
      <c r="W130" s="7"/>
    </row>
    <row r="131" spans="22:23">
      <c r="V131" s="7"/>
      <c r="W131" s="7"/>
    </row>
    <row r="132" spans="22:23">
      <c r="V132" s="7"/>
      <c r="W132" s="7"/>
    </row>
    <row r="133" spans="22:23">
      <c r="V133" s="7"/>
      <c r="W133" s="7"/>
    </row>
    <row r="134" spans="22:23">
      <c r="V134" s="7"/>
      <c r="W134" s="7"/>
    </row>
    <row r="135" spans="22:23">
      <c r="V135" s="7"/>
      <c r="W135" s="7"/>
    </row>
    <row r="136" spans="22:23">
      <c r="V136" s="7"/>
      <c r="W136" s="7"/>
    </row>
    <row r="137" spans="22:23">
      <c r="V137" s="7"/>
      <c r="W137" s="7"/>
    </row>
    <row r="138" spans="22:23">
      <c r="V138" s="7"/>
      <c r="W138" s="7"/>
    </row>
    <row r="139" spans="22:23">
      <c r="V139" s="7"/>
      <c r="W139" s="7"/>
    </row>
    <row r="140" spans="22:23">
      <c r="V140" s="7"/>
      <c r="W140" s="7"/>
    </row>
    <row r="141" spans="22:23">
      <c r="V141" s="7"/>
      <c r="W141" s="7"/>
    </row>
    <row r="142" spans="22:23">
      <c r="V142" s="7"/>
      <c r="W142" s="7"/>
    </row>
    <row r="143" spans="22:23">
      <c r="V143" s="7"/>
      <c r="W143" s="7"/>
    </row>
    <row r="144" spans="22:23">
      <c r="V144" s="7"/>
      <c r="W144" s="7"/>
    </row>
    <row r="145" spans="22:23">
      <c r="V145" s="7"/>
      <c r="W145" s="7"/>
    </row>
    <row r="146" spans="22:23">
      <c r="V146" s="7"/>
      <c r="W146" s="7"/>
    </row>
    <row r="147" spans="22:23">
      <c r="V147" s="7"/>
      <c r="W147" s="7"/>
    </row>
    <row r="148" spans="22:23">
      <c r="V148" s="7"/>
      <c r="W148" s="7"/>
    </row>
    <row r="149" spans="22:23">
      <c r="V149" s="7"/>
      <c r="W149" s="7"/>
    </row>
    <row r="150" spans="22:23">
      <c r="V150" s="7"/>
      <c r="W150" s="7"/>
    </row>
    <row r="151" spans="22:23">
      <c r="V151" s="7"/>
      <c r="W151" s="7"/>
    </row>
    <row r="152" spans="22:23">
      <c r="V152" s="7"/>
      <c r="W152" s="7"/>
    </row>
    <row r="153" spans="22:23">
      <c r="V153" s="7"/>
      <c r="W153" s="7"/>
    </row>
    <row r="154" spans="22:23">
      <c r="V154" s="7"/>
      <c r="W154" s="7"/>
    </row>
    <row r="155" spans="22:23">
      <c r="V155" s="7"/>
      <c r="W155" s="7"/>
    </row>
    <row r="156" spans="22:23">
      <c r="V156" s="7"/>
      <c r="W156" s="7"/>
    </row>
    <row r="157" spans="22:23">
      <c r="V157" s="7"/>
      <c r="W157" s="7"/>
    </row>
    <row r="158" spans="22:23">
      <c r="V158" s="7"/>
      <c r="W158" s="7"/>
    </row>
    <row r="159" spans="22:23">
      <c r="V159" s="7"/>
      <c r="W159" s="7"/>
    </row>
    <row r="160" spans="22:23">
      <c r="V160" s="7"/>
      <c r="W160" s="7"/>
    </row>
    <row r="161" spans="22:23">
      <c r="V161" s="7"/>
      <c r="W161" s="7"/>
    </row>
    <row r="162" spans="22:23">
      <c r="V162" s="7"/>
      <c r="W162" s="7"/>
    </row>
    <row r="163" spans="22:23">
      <c r="V163" s="7"/>
      <c r="W163" s="7"/>
    </row>
    <row r="164" spans="22:23">
      <c r="V164" s="7"/>
      <c r="W164" s="7"/>
    </row>
    <row r="165" spans="22:23">
      <c r="V165" s="7"/>
      <c r="W165" s="7"/>
    </row>
    <row r="166" spans="22:23">
      <c r="V166" s="7"/>
      <c r="W166" s="7"/>
    </row>
    <row r="167" spans="22:23">
      <c r="V167" s="7"/>
      <c r="W167" s="7"/>
    </row>
    <row r="168" spans="22:23">
      <c r="V168" s="7"/>
      <c r="W168" s="7"/>
    </row>
    <row r="169" spans="22:23">
      <c r="V169" s="7"/>
      <c r="W169" s="7"/>
    </row>
    <row r="170" spans="22:23">
      <c r="V170" s="7"/>
      <c r="W170" s="7"/>
    </row>
  </sheetData>
  <mergeCells count="5">
    <mergeCell ref="A4:K5"/>
    <mergeCell ref="B6:U7"/>
    <mergeCell ref="W7:W8"/>
    <mergeCell ref="V7:V8"/>
    <mergeCell ref="A6:A8"/>
  </mergeCells>
  <conditionalFormatting sqref="A4">
    <cfRule type="expression" dxfId="2" priority="7" stopIfTrue="1">
      <formula>HasError()</formula>
    </cfRule>
    <cfRule type="expression" dxfId="1" priority="8" stopIfTrue="1">
      <formula>LockedByCondition()</formula>
    </cfRule>
    <cfRule type="expression" dxfId="0" priority="9" stopIfTrue="1">
      <formula>Locked()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Width="2" fitToHeight="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2025-10-14T14:48:22Z</dcterms:modified>
</cp:coreProperties>
</file>