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225" windowHeight="8265"/>
  </bookViews>
  <sheets>
    <sheet name="1" sheetId="8" r:id="rId1"/>
  </sheets>
  <definedNames>
    <definedName name="_xlnm.Print_Area" localSheetId="0">'1'!$A$1:$J$50</definedName>
  </definedNames>
  <calcPr calcId="125725" calcOnSave="0"/>
</workbook>
</file>

<file path=xl/calcChain.xml><?xml version="1.0" encoding="utf-8"?>
<calcChain xmlns="http://schemas.openxmlformats.org/spreadsheetml/2006/main">
  <c r="G35" i="8"/>
  <c r="H35" s="1"/>
  <c r="I35" s="1"/>
  <c r="F36"/>
  <c r="G36" s="1"/>
  <c r="H36" s="1"/>
  <c r="F37"/>
  <c r="G37" s="1"/>
  <c r="H37" s="1"/>
  <c r="I37" s="1"/>
  <c r="F38"/>
  <c r="G38" s="1"/>
  <c r="H38" s="1"/>
  <c r="I38" s="1"/>
  <c r="F39"/>
  <c r="F8"/>
  <c r="G8" s="1"/>
  <c r="H8" s="1"/>
  <c r="I8" s="1"/>
  <c r="F9"/>
  <c r="G9" s="1"/>
  <c r="H9" s="1"/>
  <c r="I9" s="1"/>
  <c r="F10"/>
  <c r="F11"/>
  <c r="F12"/>
  <c r="F13"/>
  <c r="F14"/>
  <c r="F15"/>
  <c r="G15" s="1"/>
  <c r="H15" s="1"/>
  <c r="I15" s="1"/>
  <c r="F16"/>
  <c r="F17"/>
  <c r="F18"/>
  <c r="F19"/>
  <c r="F20"/>
  <c r="G20" s="1"/>
  <c r="H20" s="1"/>
  <c r="I20" s="1"/>
  <c r="F21"/>
  <c r="G21" s="1"/>
  <c r="H21" s="1"/>
  <c r="I21" s="1"/>
  <c r="F22"/>
  <c r="F23"/>
  <c r="G23" s="1"/>
  <c r="H23" s="1"/>
  <c r="I23" s="1"/>
  <c r="F24"/>
  <c r="G24" s="1"/>
  <c r="H24" s="1"/>
  <c r="I24" s="1"/>
  <c r="F25"/>
  <c r="G25" s="1"/>
  <c r="H25" s="1"/>
  <c r="I25" s="1"/>
  <c r="F26"/>
  <c r="G26" s="1"/>
  <c r="H26" s="1"/>
  <c r="I26" s="1"/>
  <c r="F27"/>
  <c r="F28"/>
  <c r="F29"/>
  <c r="F30"/>
  <c r="F31"/>
  <c r="F32"/>
  <c r="G32" s="1"/>
  <c r="H32" s="1"/>
  <c r="I32" s="1"/>
  <c r="F33"/>
  <c r="G33" s="1"/>
  <c r="H33" s="1"/>
  <c r="I33" s="1"/>
  <c r="F34"/>
  <c r="G34" s="1"/>
  <c r="H34" s="1"/>
  <c r="I34" s="1"/>
  <c r="F7"/>
  <c r="G7" s="1"/>
  <c r="H7" s="1"/>
  <c r="I7" s="1"/>
  <c r="G39"/>
  <c r="H39" s="1"/>
  <c r="I39" s="1"/>
  <c r="G31"/>
  <c r="H31" s="1"/>
  <c r="I31" s="1"/>
  <c r="G27"/>
  <c r="H27" s="1"/>
  <c r="I27" s="1"/>
  <c r="G22"/>
  <c r="H22" s="1"/>
  <c r="I22" s="1"/>
  <c r="G19"/>
  <c r="H19" s="1"/>
  <c r="I19" s="1"/>
  <c r="G18"/>
  <c r="H18" s="1"/>
  <c r="I18" s="1"/>
  <c r="G16"/>
  <c r="H16" s="1"/>
  <c r="I16" s="1"/>
  <c r="G28"/>
  <c r="H28" s="1"/>
  <c r="I28" s="1"/>
  <c r="G10"/>
  <c r="H10" s="1"/>
  <c r="I10" s="1"/>
  <c r="G11"/>
  <c r="H11" s="1"/>
  <c r="I11" s="1"/>
  <c r="G12"/>
  <c r="H12" s="1"/>
  <c r="I12" s="1"/>
  <c r="G13"/>
  <c r="H13" s="1"/>
  <c r="I13" s="1"/>
  <c r="G14"/>
  <c r="H14" s="1"/>
  <c r="I14" s="1"/>
  <c r="G17"/>
  <c r="H17" s="1"/>
  <c r="I17" s="1"/>
  <c r="G29"/>
  <c r="H29" s="1"/>
  <c r="I29" s="1"/>
  <c r="G30"/>
  <c r="H30" s="1"/>
  <c r="I30" s="1"/>
  <c r="D40"/>
  <c r="D35"/>
  <c r="C35"/>
  <c r="C40"/>
  <c r="H40" l="1"/>
  <c r="H41" s="1"/>
  <c r="I36"/>
  <c r="I40" s="1"/>
  <c r="I41" s="1"/>
  <c r="G40"/>
  <c r="G41" s="1"/>
  <c r="D41"/>
  <c r="C41"/>
</calcChain>
</file>

<file path=xl/sharedStrings.xml><?xml version="1.0" encoding="utf-8"?>
<sst xmlns="http://schemas.openxmlformats.org/spreadsheetml/2006/main" count="60" uniqueCount="60">
  <si>
    <t>№ п/п</t>
  </si>
  <si>
    <t>ИТОГО МУНИЦИПАЛЬНЫЕ  РАЙОНЫ</t>
  </si>
  <si>
    <t>1</t>
  </si>
  <si>
    <t>2</t>
  </si>
  <si>
    <t>3</t>
  </si>
  <si>
    <t>4</t>
  </si>
  <si>
    <t>5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</si>
  <si>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</si>
  <si>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</si>
  <si>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</si>
  <si>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</si>
  <si>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</si>
  <si>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</si>
  <si>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</si>
  <si>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</si>
  <si>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</si>
  <si>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</si>
  <si>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</si>
  <si>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</si>
  <si>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</si>
  <si>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</si>
  <si>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</si>
  <si>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</si>
  <si>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</si>
  <si>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</si>
  <si>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</si>
  <si>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</si>
  <si>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</si>
  <si>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</si>
  <si>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</si>
  <si>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</si>
  <si>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</si>
  <si>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</si>
  <si>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</si>
  <si>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</si>
  <si>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Курск</t>
  </si>
  <si>
    <t>город Курчатов</t>
  </si>
  <si>
    <t>ИТОГО ГОРОДСКИЕ ОКРУГА</t>
  </si>
  <si>
    <t xml:space="preserve">ВСЕГО </t>
  </si>
  <si>
    <t>Местные бюджеты</t>
  </si>
  <si>
    <t>Нр= (Р:С) x И инф,</t>
  </si>
  <si>
    <t>где:</t>
  </si>
  <si>
    <t>город Льгов</t>
  </si>
  <si>
    <t>**** С - общее количество документов, относящихся к государственной собственности Курской области и находящихся на хранении в архивах муниципальных районов и городских округов Курской области по состоянию на 1 января предшествующего года в соответствии с паспортами архивов (по данным архивного управления Курской области);</t>
  </si>
  <si>
    <t>город Железногорск</t>
  </si>
  <si>
    <t>(в рублях)</t>
  </si>
  <si>
    <t>** Годовой норматив затрат на содержание одного архивного документа, относящегося к государственной собственности Курской области расчитывается по формуле:</t>
  </si>
  <si>
    <t>Нр - годовой норматив затрат на содержание одного архивного документа, относящегося к государственной собственности Курской области</t>
  </si>
  <si>
    <t>*** Р - общая сумма расходов, предусмотренных областным бюджетом на предшествующий финансовый год на осуществление органами местного самоуправления отдельных государственных полномочий в сфере архивного дела;</t>
  </si>
  <si>
    <t xml:space="preserve">****** И инф - индекс инфляции  </t>
  </si>
  <si>
    <t>Приложение № 1.13</t>
  </si>
  <si>
    <t>размер субвенций, передаваемых органам местного самоуправления муниципальных районов и городских округов  для осуществления отдельных государственных полномочий в сфере архивного дела на 2026 год*</t>
  </si>
  <si>
    <t>размер субвенций, передаваемых органам местного самоуправления муниципальных районов и городских округов  для осуществления отдельных государственных полномочий в сфере архивного дела на 2027 год*</t>
  </si>
  <si>
    <r>
      <rPr>
        <b/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Нсубi = Нр x S,</t>
    </r>
    <r>
      <rPr>
        <sz val="11"/>
        <rFont val="Times New Roman"/>
        <family val="1"/>
        <charset val="204"/>
      </rPr>
      <t xml:space="preserve">
где,
Нсубi – объем субвенции, предоставляемой бюджету i-го муниципального образования Курской области на осуществление переданных отдельных государственных полномочий в сфере архивного дела, с учетом средств на содержание численности работников, обеспечивающих исполнение указанных государственных полномочий, который на очередной финансовый год и на плановый период;
Нр - годовой норматив расходов на содержание одного архивного документа, относящегося к государственной собственности Курской области, на очередной финансовый год и на плановый период;
S - количество документов, включенных в состав Архивного фонда Курской области, и иных архивных документов, относящихся к государственной собственности Курской области и находящихся по состоянию на 1 января предшествующего года на временном хранении в архивах соответствующих муниципальных районов и городских округов Курской области согласно паспортам архивов.
</t>
    </r>
  </si>
  <si>
    <t xml:space="preserve">Расчет субвенций из областного бюджета на 2026 - 2028 годы бюджетам муниципальных районов и городских округов на осуществление отдельных государственных полномочий Курской области в соответствии с Законом Курской области "О наделении органов местого самоуправления муниципальных образований Курской области отдельными государственными полномочиями Курской области в сфере архивного дела" </t>
  </si>
  <si>
    <t>Р (общая сумма расходов, предусмотренных областным бюджетом на на 2025 год  на осуществление органами местного самоуправления отдельных государственных полномочий в сфере архивного дела)***</t>
  </si>
  <si>
    <t>С (общее количество документов, относящихся к государственной собственности Курской области и находящихся на хранении в архивах муниципальных районов и городских округов Курской области по состоянию на 1 января 2025 года)****</t>
  </si>
  <si>
    <t>И инф (Индекс инфляции (ИПЦ), определенный в прогнозе социально-экономического развития Российской Федерации)***** на 2026 и 2028 года</t>
  </si>
  <si>
    <t>Нр (годовой норматив затрат на содержание одного архивного документа, относящегося к государственной собственности Курской области, для архивов муниципальных районов и городских округов Курской области)** на 2026 и 2028 года</t>
  </si>
  <si>
    <t>размер субвенций, передаваемых органам местного самоуправления муниципальных районов и городских округов  для осуществления отдельных государственных полномочий в сфере архивного дела на 2028 год*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</si>
</sst>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0" fontId="1" fillId="2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3" fontId="1" fillId="2" borderId="0" xfId="0" applyNumberFormat="1" applyFont="1" applyFill="1"/>
    <xf numFmtId="0" fontId="5" fillId="2" borderId="3" xfId="0" applyFont="1" applyFill="1" applyBorder="1" applyAlignment="1">
      <alignment wrapText="1"/>
    </xf>
    <xf numFmtId="0" fontId="0" fillId="0" borderId="3" xfId="0" applyBorder="1" applyAlignment="1"/>
    <xf numFmtId="3" fontId="7" fillId="2" borderId="3" xfId="0" applyNumberFormat="1" applyFont="1" applyFill="1" applyBorder="1" applyAlignment="1">
      <alignment wrapText="1"/>
    </xf>
    <xf numFmtId="3" fontId="9" fillId="3" borderId="6" xfId="0" applyNumberFormat="1" applyFont="1" applyFill="1" applyBorder="1"/>
    <xf numFmtId="3" fontId="9" fillId="3" borderId="6" xfId="0" applyNumberFormat="1" applyFont="1" applyFill="1" applyBorder="1" applyProtection="1">
      <protection locked="0"/>
    </xf>
    <xf numFmtId="3" fontId="9" fillId="0" borderId="6" xfId="0" applyNumberFormat="1" applyFont="1" applyBorder="1"/>
    <xf numFmtId="0" fontId="9" fillId="3" borderId="6" xfId="0" applyNumberFormat="1" applyFont="1" applyFill="1" applyBorder="1"/>
    <xf numFmtId="0" fontId="5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5" fillId="2" borderId="0" xfId="0" applyNumberFormat="1" applyFont="1" applyFill="1" applyAlignment="1">
      <alignment wrapText="1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/>
    <xf numFmtId="0" fontId="5" fillId="2" borderId="0" xfId="0" applyFont="1" applyFill="1" applyAlignment="1">
      <alignment horizontal="left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8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zoomScale="60" zoomScaleNormal="75" workbookViewId="0">
      <selection activeCell="H15" sqref="H15"/>
    </sheetView>
  </sheetViews>
  <sheetFormatPr defaultRowHeight="18.75"/>
  <cols>
    <col min="1" max="1" width="5" style="3" customWidth="1"/>
    <col min="2" max="2" width="50.42578125" style="3" customWidth="1"/>
    <col min="3" max="3" width="32" style="3" customWidth="1"/>
    <col min="4" max="4" width="33" style="3" customWidth="1"/>
    <col min="5" max="5" width="22.140625" style="3" customWidth="1"/>
    <col min="6" max="6" width="32.28515625" style="3" customWidth="1"/>
    <col min="7" max="7" width="33.42578125" style="3" customWidth="1"/>
    <col min="8" max="8" width="31.140625" style="3" customWidth="1"/>
    <col min="9" max="9" width="36" style="3" customWidth="1"/>
    <col min="10" max="10" width="31.28515625" style="3" hidden="1" customWidth="1"/>
    <col min="11" max="16384" width="9.140625" style="3"/>
  </cols>
  <sheetData>
    <row r="1" spans="1:12" ht="30" customHeight="1">
      <c r="I1" s="40" t="s">
        <v>50</v>
      </c>
      <c r="J1" s="40"/>
    </row>
    <row r="2" spans="1:12" ht="99.75" customHeight="1">
      <c r="A2" s="41" t="s">
        <v>54</v>
      </c>
      <c r="B2" s="41"/>
      <c r="C2" s="41"/>
      <c r="D2" s="41"/>
      <c r="E2" s="41"/>
      <c r="F2" s="42"/>
      <c r="G2" s="42"/>
      <c r="H2" s="42"/>
      <c r="I2" s="42"/>
      <c r="J2" s="42"/>
    </row>
    <row r="3" spans="1:12" ht="18" customHeight="1">
      <c r="B3" s="4"/>
      <c r="C3" s="4"/>
      <c r="D3" s="4"/>
      <c r="I3" s="15" t="s">
        <v>45</v>
      </c>
    </row>
    <row r="4" spans="1:12" ht="19.5" customHeight="1">
      <c r="A4" s="34" t="s">
        <v>0</v>
      </c>
      <c r="B4" s="36" t="s">
        <v>39</v>
      </c>
      <c r="C4" s="37" t="s">
        <v>55</v>
      </c>
      <c r="D4" s="38" t="s">
        <v>56</v>
      </c>
      <c r="E4" s="38" t="s">
        <v>57</v>
      </c>
      <c r="F4" s="27" t="s">
        <v>58</v>
      </c>
      <c r="G4" s="27" t="s">
        <v>51</v>
      </c>
      <c r="H4" s="27" t="s">
        <v>52</v>
      </c>
      <c r="I4" s="27" t="s">
        <v>59</v>
      </c>
    </row>
    <row r="5" spans="1:12" s="5" customFormat="1" ht="190.5" customHeight="1">
      <c r="A5" s="35"/>
      <c r="B5" s="36"/>
      <c r="C5" s="37"/>
      <c r="D5" s="39"/>
      <c r="E5" s="39"/>
      <c r="F5" s="28"/>
      <c r="G5" s="28"/>
      <c r="H5" s="28"/>
      <c r="I5" s="28"/>
    </row>
    <row r="6" spans="1:12" s="5" customFormat="1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</row>
    <row r="7" spans="1:12" ht="18" customHeight="1">
      <c r="A7" s="7">
        <v>1</v>
      </c>
      <c r="B7" s="1" t="s">
        <v>7</v>
      </c>
      <c r="C7" s="22">
        <v>246211</v>
      </c>
      <c r="D7" s="22">
        <v>22566</v>
      </c>
      <c r="E7" s="8">
        <v>1.04</v>
      </c>
      <c r="F7" s="25">
        <f>SUM(C$41/D$41)*E7</f>
        <v>11.38362258193477</v>
      </c>
      <c r="G7" s="14">
        <f>F7*D7</f>
        <v>256882.82718394001</v>
      </c>
      <c r="H7" s="14">
        <f>G7</f>
        <v>256882.82718394001</v>
      </c>
      <c r="I7" s="14">
        <f>H7</f>
        <v>256882.82718394001</v>
      </c>
      <c r="L7" s="18"/>
    </row>
    <row r="8" spans="1:12" ht="18.75" customHeight="1">
      <c r="A8" s="7">
        <v>2</v>
      </c>
      <c r="B8" s="1" t="s">
        <v>8</v>
      </c>
      <c r="C8" s="22">
        <v>236293</v>
      </c>
      <c r="D8" s="22">
        <v>21700</v>
      </c>
      <c r="E8" s="8">
        <v>1.04</v>
      </c>
      <c r="F8" s="25">
        <f t="shared" ref="F8:F39" si="0">SUM(C$41/D$41)*E8</f>
        <v>11.38362258193477</v>
      </c>
      <c r="G8" s="14">
        <f t="shared" ref="G8:G34" si="1">F8*D8</f>
        <v>247024.61002798451</v>
      </c>
      <c r="H8" s="14">
        <f t="shared" ref="H8:I34" si="2">G8</f>
        <v>247024.61002798451</v>
      </c>
      <c r="I8" s="14">
        <f t="shared" si="2"/>
        <v>247024.61002798451</v>
      </c>
    </row>
    <row r="9" spans="1:12" ht="18" customHeight="1">
      <c r="A9" s="7">
        <v>3</v>
      </c>
      <c r="B9" s="1" t="s">
        <v>9</v>
      </c>
      <c r="C9" s="22">
        <v>385202</v>
      </c>
      <c r="D9" s="22">
        <v>35305</v>
      </c>
      <c r="E9" s="8">
        <v>1.04</v>
      </c>
      <c r="F9" s="25">
        <f t="shared" si="0"/>
        <v>11.38362258193477</v>
      </c>
      <c r="G9" s="14">
        <f t="shared" si="1"/>
        <v>401898.79525520705</v>
      </c>
      <c r="H9" s="14">
        <f t="shared" si="2"/>
        <v>401898.79525520705</v>
      </c>
      <c r="I9" s="14">
        <f t="shared" si="2"/>
        <v>401898.79525520705</v>
      </c>
    </row>
    <row r="10" spans="1:12" ht="18.75" customHeight="1">
      <c r="A10" s="7">
        <v>4</v>
      </c>
      <c r="B10" s="1" t="s">
        <v>10</v>
      </c>
      <c r="C10" s="22">
        <v>320829</v>
      </c>
      <c r="D10" s="22">
        <v>29292</v>
      </c>
      <c r="E10" s="8">
        <v>1.04</v>
      </c>
      <c r="F10" s="25">
        <f t="shared" si="0"/>
        <v>11.38362258193477</v>
      </c>
      <c r="G10" s="14">
        <f t="shared" si="1"/>
        <v>333449.07267003326</v>
      </c>
      <c r="H10" s="14">
        <f t="shared" si="2"/>
        <v>333449.07267003326</v>
      </c>
      <c r="I10" s="14">
        <f t="shared" si="2"/>
        <v>333449.07267003326</v>
      </c>
    </row>
    <row r="11" spans="1:12" ht="18.75" customHeight="1">
      <c r="A11" s="7">
        <v>5</v>
      </c>
      <c r="B11" s="1" t="s">
        <v>11</v>
      </c>
      <c r="C11" s="22">
        <v>572015</v>
      </c>
      <c r="D11" s="22">
        <v>51629</v>
      </c>
      <c r="E11" s="8">
        <v>1.04</v>
      </c>
      <c r="F11" s="25">
        <f t="shared" si="0"/>
        <v>11.38362258193477</v>
      </c>
      <c r="G11" s="14">
        <f t="shared" si="1"/>
        <v>587725.05028271023</v>
      </c>
      <c r="H11" s="14">
        <f t="shared" si="2"/>
        <v>587725.05028271023</v>
      </c>
      <c r="I11" s="14">
        <f t="shared" si="2"/>
        <v>587725.05028271023</v>
      </c>
    </row>
    <row r="12" spans="1:12" ht="19.5" customHeight="1">
      <c r="A12" s="7">
        <v>6</v>
      </c>
      <c r="B12" s="1" t="s">
        <v>12</v>
      </c>
      <c r="C12" s="22">
        <v>317937</v>
      </c>
      <c r="D12" s="22">
        <v>29117</v>
      </c>
      <c r="E12" s="8">
        <v>1.04</v>
      </c>
      <c r="F12" s="25">
        <f t="shared" si="0"/>
        <v>11.38362258193477</v>
      </c>
      <c r="G12" s="14">
        <f t="shared" si="1"/>
        <v>331456.93871819467</v>
      </c>
      <c r="H12" s="14">
        <f t="shared" si="2"/>
        <v>331456.93871819467</v>
      </c>
      <c r="I12" s="14">
        <f t="shared" si="2"/>
        <v>331456.93871819467</v>
      </c>
    </row>
    <row r="13" spans="1:12" ht="20.25" customHeight="1">
      <c r="A13" s="7">
        <v>7</v>
      </c>
      <c r="B13" s="1" t="s">
        <v>13</v>
      </c>
      <c r="C13" s="22">
        <v>366446</v>
      </c>
      <c r="D13" s="22">
        <v>33437</v>
      </c>
      <c r="E13" s="8">
        <v>1.04</v>
      </c>
      <c r="F13" s="25">
        <f t="shared" si="0"/>
        <v>11.38362258193477</v>
      </c>
      <c r="G13" s="14">
        <f t="shared" si="1"/>
        <v>380634.18827215291</v>
      </c>
      <c r="H13" s="14">
        <f t="shared" si="2"/>
        <v>380634.18827215291</v>
      </c>
      <c r="I13" s="14">
        <f t="shared" si="2"/>
        <v>380634.18827215291</v>
      </c>
    </row>
    <row r="14" spans="1:12" ht="21.75" customHeight="1">
      <c r="A14" s="7">
        <v>8</v>
      </c>
      <c r="B14" s="1" t="s">
        <v>14</v>
      </c>
      <c r="C14" s="22">
        <v>385278</v>
      </c>
      <c r="D14" s="22">
        <v>34666</v>
      </c>
      <c r="E14" s="8">
        <v>1.04</v>
      </c>
      <c r="F14" s="25">
        <f t="shared" si="0"/>
        <v>11.38362258193477</v>
      </c>
      <c r="G14" s="14">
        <f t="shared" si="1"/>
        <v>394624.66042535071</v>
      </c>
      <c r="H14" s="14">
        <f t="shared" si="2"/>
        <v>394624.66042535071</v>
      </c>
      <c r="I14" s="14">
        <f t="shared" si="2"/>
        <v>394624.66042535071</v>
      </c>
    </row>
    <row r="15" spans="1:12" ht="21" customHeight="1">
      <c r="A15" s="7">
        <v>9</v>
      </c>
      <c r="B15" s="1" t="s">
        <v>15</v>
      </c>
      <c r="C15" s="22">
        <v>317817</v>
      </c>
      <c r="D15" s="22">
        <v>28962</v>
      </c>
      <c r="E15" s="8">
        <v>1.04</v>
      </c>
      <c r="F15" s="25">
        <f t="shared" si="0"/>
        <v>11.38362258193477</v>
      </c>
      <c r="G15" s="14">
        <f t="shared" si="1"/>
        <v>329692.4772179948</v>
      </c>
      <c r="H15" s="14">
        <f t="shared" si="2"/>
        <v>329692.4772179948</v>
      </c>
      <c r="I15" s="14">
        <f t="shared" si="2"/>
        <v>329692.4772179948</v>
      </c>
    </row>
    <row r="16" spans="1:12" ht="21.75" customHeight="1">
      <c r="A16" s="7">
        <v>10</v>
      </c>
      <c r="B16" s="1" t="s">
        <v>16</v>
      </c>
      <c r="C16" s="22">
        <v>374400</v>
      </c>
      <c r="D16" s="22">
        <v>34315</v>
      </c>
      <c r="E16" s="8">
        <v>1.04</v>
      </c>
      <c r="F16" s="25">
        <f t="shared" si="0"/>
        <v>11.38362258193477</v>
      </c>
      <c r="G16" s="14">
        <f t="shared" si="1"/>
        <v>390629.00889909163</v>
      </c>
      <c r="H16" s="14">
        <f t="shared" si="2"/>
        <v>390629.00889909163</v>
      </c>
      <c r="I16" s="14">
        <f t="shared" si="2"/>
        <v>390629.00889909163</v>
      </c>
    </row>
    <row r="17" spans="1:9" ht="22.5" customHeight="1">
      <c r="A17" s="7">
        <v>11</v>
      </c>
      <c r="B17" s="1" t="s">
        <v>17</v>
      </c>
      <c r="C17" s="22">
        <v>368683</v>
      </c>
      <c r="D17" s="22">
        <v>33621</v>
      </c>
      <c r="E17" s="8">
        <v>1.04</v>
      </c>
      <c r="F17" s="25">
        <f t="shared" si="0"/>
        <v>11.38362258193477</v>
      </c>
      <c r="G17" s="14">
        <f t="shared" si="1"/>
        <v>382728.77482722892</v>
      </c>
      <c r="H17" s="14">
        <f t="shared" si="2"/>
        <v>382728.77482722892</v>
      </c>
      <c r="I17" s="14">
        <f t="shared" si="2"/>
        <v>382728.77482722892</v>
      </c>
    </row>
    <row r="18" spans="1:9" ht="20.25" customHeight="1">
      <c r="A18" s="7">
        <v>12</v>
      </c>
      <c r="B18" s="1" t="s">
        <v>18</v>
      </c>
      <c r="C18" s="22">
        <v>197232</v>
      </c>
      <c r="D18" s="22">
        <v>17921</v>
      </c>
      <c r="E18" s="8">
        <v>1.04</v>
      </c>
      <c r="F18" s="25">
        <f t="shared" si="0"/>
        <v>11.38362258193477</v>
      </c>
      <c r="G18" s="14">
        <f t="shared" si="1"/>
        <v>204005.90029085299</v>
      </c>
      <c r="H18" s="14">
        <f t="shared" si="2"/>
        <v>204005.90029085299</v>
      </c>
      <c r="I18" s="14">
        <f t="shared" si="2"/>
        <v>204005.90029085299</v>
      </c>
    </row>
    <row r="19" spans="1:9" ht="22.5" customHeight="1">
      <c r="A19" s="7">
        <v>13</v>
      </c>
      <c r="B19" s="1" t="s">
        <v>19</v>
      </c>
      <c r="C19" s="22">
        <v>354259</v>
      </c>
      <c r="D19" s="22">
        <v>32903</v>
      </c>
      <c r="E19" s="8">
        <v>1.04</v>
      </c>
      <c r="F19" s="25">
        <f t="shared" si="0"/>
        <v>11.38362258193477</v>
      </c>
      <c r="G19" s="14">
        <f t="shared" si="1"/>
        <v>374555.33381339972</v>
      </c>
      <c r="H19" s="14">
        <f t="shared" si="2"/>
        <v>374555.33381339972</v>
      </c>
      <c r="I19" s="14">
        <f t="shared" si="2"/>
        <v>374555.33381339972</v>
      </c>
    </row>
    <row r="20" spans="1:9" ht="18.75" customHeight="1">
      <c r="A20" s="7">
        <v>14</v>
      </c>
      <c r="B20" s="1" t="s">
        <v>20</v>
      </c>
      <c r="C20" s="22">
        <v>172236</v>
      </c>
      <c r="D20" s="22">
        <v>15775</v>
      </c>
      <c r="E20" s="8">
        <v>1.04</v>
      </c>
      <c r="F20" s="25">
        <f t="shared" si="0"/>
        <v>11.38362258193477</v>
      </c>
      <c r="G20" s="14">
        <f t="shared" si="1"/>
        <v>179576.646230021</v>
      </c>
      <c r="H20" s="14">
        <f t="shared" si="2"/>
        <v>179576.646230021</v>
      </c>
      <c r="I20" s="14">
        <f t="shared" si="2"/>
        <v>179576.646230021</v>
      </c>
    </row>
    <row r="21" spans="1:9" ht="22.5" customHeight="1">
      <c r="A21" s="7">
        <v>15</v>
      </c>
      <c r="B21" s="1" t="s">
        <v>21</v>
      </c>
      <c r="C21" s="22">
        <v>333365</v>
      </c>
      <c r="D21" s="22">
        <v>30410</v>
      </c>
      <c r="E21" s="8">
        <v>1.04</v>
      </c>
      <c r="F21" s="25">
        <f t="shared" si="0"/>
        <v>11.38362258193477</v>
      </c>
      <c r="G21" s="14">
        <f t="shared" si="1"/>
        <v>346175.96271663636</v>
      </c>
      <c r="H21" s="14">
        <f t="shared" si="2"/>
        <v>346175.96271663636</v>
      </c>
      <c r="I21" s="14">
        <f t="shared" si="2"/>
        <v>346175.96271663636</v>
      </c>
    </row>
    <row r="22" spans="1:9" ht="23.25" customHeight="1">
      <c r="A22" s="7">
        <v>16</v>
      </c>
      <c r="B22" s="1" t="s">
        <v>22</v>
      </c>
      <c r="C22" s="22">
        <v>504314</v>
      </c>
      <c r="D22" s="22">
        <v>46091</v>
      </c>
      <c r="E22" s="8">
        <v>1.04</v>
      </c>
      <c r="F22" s="25">
        <f t="shared" si="0"/>
        <v>11.38362258193477</v>
      </c>
      <c r="G22" s="14">
        <f t="shared" si="1"/>
        <v>524682.54842395545</v>
      </c>
      <c r="H22" s="14">
        <f t="shared" si="2"/>
        <v>524682.54842395545</v>
      </c>
      <c r="I22" s="14">
        <f t="shared" si="2"/>
        <v>524682.54842395545</v>
      </c>
    </row>
    <row r="23" spans="1:9" ht="21" customHeight="1">
      <c r="A23" s="7">
        <v>17</v>
      </c>
      <c r="B23" s="1" t="s">
        <v>23</v>
      </c>
      <c r="C23" s="22">
        <v>228568</v>
      </c>
      <c r="D23" s="22">
        <v>20761</v>
      </c>
      <c r="E23" s="8">
        <v>1.04</v>
      </c>
      <c r="F23" s="25">
        <f t="shared" si="0"/>
        <v>11.38362258193477</v>
      </c>
      <c r="G23" s="14">
        <f t="shared" si="1"/>
        <v>236335.38842354776</v>
      </c>
      <c r="H23" s="14">
        <f t="shared" si="2"/>
        <v>236335.38842354776</v>
      </c>
      <c r="I23" s="14">
        <f t="shared" si="2"/>
        <v>236335.38842354776</v>
      </c>
    </row>
    <row r="24" spans="1:9" ht="21.75" customHeight="1">
      <c r="A24" s="7">
        <v>18</v>
      </c>
      <c r="B24" s="1" t="s">
        <v>24</v>
      </c>
      <c r="C24" s="22">
        <v>214057</v>
      </c>
      <c r="D24" s="22">
        <v>19477</v>
      </c>
      <c r="E24" s="8">
        <v>1.04</v>
      </c>
      <c r="F24" s="25">
        <f t="shared" si="0"/>
        <v>11.38362258193477</v>
      </c>
      <c r="G24" s="14">
        <f t="shared" si="1"/>
        <v>221718.8170283435</v>
      </c>
      <c r="H24" s="14">
        <f t="shared" si="2"/>
        <v>221718.8170283435</v>
      </c>
      <c r="I24" s="14">
        <f t="shared" si="2"/>
        <v>221718.8170283435</v>
      </c>
    </row>
    <row r="25" spans="1:9" ht="24" customHeight="1">
      <c r="A25" s="7">
        <v>19</v>
      </c>
      <c r="B25" s="1" t="s">
        <v>25</v>
      </c>
      <c r="C25" s="22">
        <v>265359</v>
      </c>
      <c r="D25" s="22">
        <v>24219</v>
      </c>
      <c r="E25" s="8">
        <v>1.04</v>
      </c>
      <c r="F25" s="25">
        <f t="shared" si="0"/>
        <v>11.38362258193477</v>
      </c>
      <c r="G25" s="14">
        <f t="shared" si="1"/>
        <v>275699.95531187818</v>
      </c>
      <c r="H25" s="14">
        <f t="shared" si="2"/>
        <v>275699.95531187818</v>
      </c>
      <c r="I25" s="14">
        <f t="shared" si="2"/>
        <v>275699.95531187818</v>
      </c>
    </row>
    <row r="26" spans="1:9" ht="21" customHeight="1">
      <c r="A26" s="7">
        <v>20</v>
      </c>
      <c r="B26" s="1" t="s">
        <v>26</v>
      </c>
      <c r="C26" s="22">
        <v>472007</v>
      </c>
      <c r="D26" s="22">
        <v>43261</v>
      </c>
      <c r="E26" s="8">
        <v>1.04</v>
      </c>
      <c r="F26" s="25">
        <f t="shared" si="0"/>
        <v>11.38362258193477</v>
      </c>
      <c r="G26" s="14">
        <f t="shared" si="1"/>
        <v>492466.89651708008</v>
      </c>
      <c r="H26" s="14">
        <f t="shared" si="2"/>
        <v>492466.89651708008</v>
      </c>
      <c r="I26" s="14">
        <f t="shared" si="2"/>
        <v>492466.89651708008</v>
      </c>
    </row>
    <row r="27" spans="1:9" ht="20.25" customHeight="1">
      <c r="A27" s="7">
        <v>21</v>
      </c>
      <c r="B27" s="1" t="s">
        <v>27</v>
      </c>
      <c r="C27" s="22">
        <v>118785</v>
      </c>
      <c r="D27" s="22">
        <v>10867</v>
      </c>
      <c r="E27" s="8">
        <v>1.04</v>
      </c>
      <c r="F27" s="25">
        <f t="shared" si="0"/>
        <v>11.38362258193477</v>
      </c>
      <c r="G27" s="14">
        <f t="shared" si="1"/>
        <v>123705.82659788514</v>
      </c>
      <c r="H27" s="14">
        <f t="shared" si="2"/>
        <v>123705.82659788514</v>
      </c>
      <c r="I27" s="14">
        <f t="shared" si="2"/>
        <v>123705.82659788514</v>
      </c>
    </row>
    <row r="28" spans="1:9" ht="18.75" customHeight="1">
      <c r="A28" s="7">
        <v>22</v>
      </c>
      <c r="B28" s="1" t="s">
        <v>28</v>
      </c>
      <c r="C28" s="22">
        <v>295767</v>
      </c>
      <c r="D28" s="22">
        <v>27019</v>
      </c>
      <c r="E28" s="8">
        <v>1.04</v>
      </c>
      <c r="F28" s="25">
        <f t="shared" si="0"/>
        <v>11.38362258193477</v>
      </c>
      <c r="G28" s="14">
        <f t="shared" si="1"/>
        <v>307574.09854129556</v>
      </c>
      <c r="H28" s="14">
        <f t="shared" si="2"/>
        <v>307574.09854129556</v>
      </c>
      <c r="I28" s="14">
        <f t="shared" si="2"/>
        <v>307574.09854129556</v>
      </c>
    </row>
    <row r="29" spans="1:9" ht="21" customHeight="1">
      <c r="A29" s="7">
        <v>23</v>
      </c>
      <c r="B29" s="1" t="s">
        <v>29</v>
      </c>
      <c r="C29" s="22">
        <v>325291</v>
      </c>
      <c r="D29" s="22">
        <v>29814</v>
      </c>
      <c r="E29" s="8">
        <v>1.04</v>
      </c>
      <c r="F29" s="25">
        <f t="shared" si="0"/>
        <v>11.38362258193477</v>
      </c>
      <c r="G29" s="14">
        <f t="shared" si="1"/>
        <v>339391.32365780324</v>
      </c>
      <c r="H29" s="14">
        <f t="shared" si="2"/>
        <v>339391.32365780324</v>
      </c>
      <c r="I29" s="14">
        <f t="shared" si="2"/>
        <v>339391.32365780324</v>
      </c>
    </row>
    <row r="30" spans="1:9" ht="20.25" customHeight="1">
      <c r="A30" s="7">
        <v>24</v>
      </c>
      <c r="B30" s="1" t="s">
        <v>30</v>
      </c>
      <c r="C30" s="22">
        <v>267770</v>
      </c>
      <c r="D30" s="22">
        <v>24643</v>
      </c>
      <c r="E30" s="8">
        <v>1.04</v>
      </c>
      <c r="F30" s="25">
        <f t="shared" si="0"/>
        <v>11.38362258193477</v>
      </c>
      <c r="G30" s="14">
        <f t="shared" si="1"/>
        <v>280526.61128661851</v>
      </c>
      <c r="H30" s="14">
        <f t="shared" si="2"/>
        <v>280526.61128661851</v>
      </c>
      <c r="I30" s="14">
        <f t="shared" si="2"/>
        <v>280526.61128661851</v>
      </c>
    </row>
    <row r="31" spans="1:9">
      <c r="A31" s="7">
        <v>25</v>
      </c>
      <c r="B31" s="1" t="s">
        <v>31</v>
      </c>
      <c r="C31" s="22">
        <v>303153</v>
      </c>
      <c r="D31" s="22">
        <v>27675</v>
      </c>
      <c r="E31" s="8">
        <v>1.04</v>
      </c>
      <c r="F31" s="25">
        <f t="shared" si="0"/>
        <v>11.38362258193477</v>
      </c>
      <c r="G31" s="14">
        <f t="shared" si="1"/>
        <v>315041.75495504477</v>
      </c>
      <c r="H31" s="14">
        <f t="shared" si="2"/>
        <v>315041.75495504477</v>
      </c>
      <c r="I31" s="14">
        <f t="shared" si="2"/>
        <v>315041.75495504477</v>
      </c>
    </row>
    <row r="32" spans="1:9">
      <c r="A32" s="7">
        <v>26</v>
      </c>
      <c r="B32" s="1" t="s">
        <v>32</v>
      </c>
      <c r="C32" s="22">
        <v>302815</v>
      </c>
      <c r="D32" s="22">
        <v>27645</v>
      </c>
      <c r="E32" s="8">
        <v>1.04</v>
      </c>
      <c r="F32" s="25">
        <f t="shared" si="0"/>
        <v>11.38362258193477</v>
      </c>
      <c r="G32" s="14">
        <f t="shared" si="1"/>
        <v>314700.24627758673</v>
      </c>
      <c r="H32" s="14">
        <f t="shared" si="2"/>
        <v>314700.24627758673</v>
      </c>
      <c r="I32" s="14">
        <f t="shared" si="2"/>
        <v>314700.24627758673</v>
      </c>
    </row>
    <row r="33" spans="1:10" ht="18" customHeight="1">
      <c r="A33" s="7">
        <v>27</v>
      </c>
      <c r="B33" s="1" t="s">
        <v>33</v>
      </c>
      <c r="C33" s="22">
        <v>236544</v>
      </c>
      <c r="D33" s="22">
        <v>21576</v>
      </c>
      <c r="E33" s="8">
        <v>1.04</v>
      </c>
      <c r="F33" s="25">
        <f t="shared" si="0"/>
        <v>11.38362258193477</v>
      </c>
      <c r="G33" s="14">
        <f t="shared" si="1"/>
        <v>245613.04082782459</v>
      </c>
      <c r="H33" s="14">
        <f t="shared" si="2"/>
        <v>245613.04082782459</v>
      </c>
      <c r="I33" s="14">
        <f t="shared" si="2"/>
        <v>245613.04082782459</v>
      </c>
    </row>
    <row r="34" spans="1:10">
      <c r="A34" s="7">
        <v>28</v>
      </c>
      <c r="B34" s="1" t="s">
        <v>34</v>
      </c>
      <c r="C34" s="22">
        <v>337773</v>
      </c>
      <c r="D34" s="22">
        <v>30830</v>
      </c>
      <c r="E34" s="8">
        <v>1.04</v>
      </c>
      <c r="F34" s="25">
        <f t="shared" si="0"/>
        <v>11.38362258193477</v>
      </c>
      <c r="G34" s="14">
        <f t="shared" si="1"/>
        <v>350957.08420104894</v>
      </c>
      <c r="H34" s="14">
        <f t="shared" si="2"/>
        <v>350957.08420104894</v>
      </c>
      <c r="I34" s="14">
        <f t="shared" si="2"/>
        <v>350957.08420104894</v>
      </c>
    </row>
    <row r="35" spans="1:10" ht="23.25" customHeight="1">
      <c r="A35" s="9"/>
      <c r="B35" s="2" t="s">
        <v>1</v>
      </c>
      <c r="C35" s="10">
        <f>SUM(C7:C34)</f>
        <v>8820406</v>
      </c>
      <c r="D35" s="10">
        <f>SUM(D7:D34)</f>
        <v>805497</v>
      </c>
      <c r="E35" s="8"/>
      <c r="F35" s="25"/>
      <c r="G35" s="10">
        <f>SUM(G7:G34)</f>
        <v>9169473.8388807122</v>
      </c>
      <c r="H35" s="10">
        <f>G35</f>
        <v>9169473.8388807122</v>
      </c>
      <c r="I35" s="10">
        <f>H35</f>
        <v>9169473.8388807122</v>
      </c>
    </row>
    <row r="36" spans="1:10" ht="18.75" customHeight="1">
      <c r="A36" s="7">
        <v>1</v>
      </c>
      <c r="B36" s="1" t="s">
        <v>44</v>
      </c>
      <c r="C36" s="22">
        <v>129859</v>
      </c>
      <c r="D36" s="23">
        <v>11955</v>
      </c>
      <c r="E36" s="8">
        <v>1.04</v>
      </c>
      <c r="F36" s="25">
        <f t="shared" si="0"/>
        <v>11.38362258193477</v>
      </c>
      <c r="G36" s="14">
        <f>F36*D36</f>
        <v>136091.20796703018</v>
      </c>
      <c r="H36" s="14">
        <f>G36</f>
        <v>136091.20796703018</v>
      </c>
      <c r="I36" s="14">
        <f>H36</f>
        <v>136091.20796703018</v>
      </c>
    </row>
    <row r="37" spans="1:10">
      <c r="A37" s="7">
        <v>2</v>
      </c>
      <c r="B37" s="11" t="s">
        <v>35</v>
      </c>
      <c r="C37" s="22">
        <v>184096</v>
      </c>
      <c r="D37" s="22">
        <v>16923</v>
      </c>
      <c r="E37" s="8">
        <v>1.04</v>
      </c>
      <c r="F37" s="25">
        <f t="shared" si="0"/>
        <v>11.38362258193477</v>
      </c>
      <c r="G37" s="14">
        <f t="shared" ref="G37:G39" si="3">F37*D37</f>
        <v>192645.04495408211</v>
      </c>
      <c r="H37" s="14">
        <f t="shared" ref="H37:I39" si="4">G37</f>
        <v>192645.04495408211</v>
      </c>
      <c r="I37" s="14">
        <f t="shared" si="4"/>
        <v>192645.04495408211</v>
      </c>
    </row>
    <row r="38" spans="1:10">
      <c r="A38" s="7">
        <v>3</v>
      </c>
      <c r="B38" s="11" t="s">
        <v>36</v>
      </c>
      <c r="C38" s="22">
        <v>467883</v>
      </c>
      <c r="D38" s="24">
        <v>42861</v>
      </c>
      <c r="E38" s="8">
        <v>1.04</v>
      </c>
      <c r="F38" s="25">
        <f t="shared" si="0"/>
        <v>11.38362258193477</v>
      </c>
      <c r="G38" s="14">
        <f t="shared" si="3"/>
        <v>487913.44748430618</v>
      </c>
      <c r="H38" s="14">
        <f t="shared" si="4"/>
        <v>487913.44748430618</v>
      </c>
      <c r="I38" s="14">
        <f t="shared" si="4"/>
        <v>487913.44748430618</v>
      </c>
    </row>
    <row r="39" spans="1:10">
      <c r="A39" s="7">
        <v>4</v>
      </c>
      <c r="B39" s="11" t="s">
        <v>42</v>
      </c>
      <c r="C39" s="22">
        <v>62769</v>
      </c>
      <c r="D39" s="22">
        <v>5753</v>
      </c>
      <c r="E39" s="8">
        <v>1.04</v>
      </c>
      <c r="F39" s="25">
        <f t="shared" si="0"/>
        <v>11.38362258193477</v>
      </c>
      <c r="G39" s="14">
        <f t="shared" si="3"/>
        <v>65489.980713870733</v>
      </c>
      <c r="H39" s="14">
        <f t="shared" si="4"/>
        <v>65489.980713870733</v>
      </c>
      <c r="I39" s="14">
        <f t="shared" si="4"/>
        <v>65489.980713870733</v>
      </c>
    </row>
    <row r="40" spans="1:10" ht="19.5" customHeight="1">
      <c r="A40" s="12"/>
      <c r="B40" s="2" t="s">
        <v>37</v>
      </c>
      <c r="C40" s="13">
        <f>SUM(C36:C39)</f>
        <v>844607</v>
      </c>
      <c r="D40" s="13">
        <f>SUM(D36:D39)</f>
        <v>77492</v>
      </c>
      <c r="E40" s="13"/>
      <c r="F40" s="13"/>
      <c r="G40" s="13">
        <f>SUM(G36:G39)</f>
        <v>882139.68111928913</v>
      </c>
      <c r="H40" s="13">
        <f t="shared" ref="H40:I40" si="5">SUM(H36:H39)</f>
        <v>882139.68111928913</v>
      </c>
      <c r="I40" s="13">
        <f t="shared" si="5"/>
        <v>882139.68111928913</v>
      </c>
    </row>
    <row r="41" spans="1:10" ht="21" customHeight="1">
      <c r="A41" s="8"/>
      <c r="B41" s="2" t="s">
        <v>38</v>
      </c>
      <c r="C41" s="13">
        <f>C35+C40</f>
        <v>9665013</v>
      </c>
      <c r="D41" s="13">
        <f>D35+D40</f>
        <v>882989</v>
      </c>
      <c r="E41" s="13"/>
      <c r="F41" s="13"/>
      <c r="G41" s="13">
        <f>G35+G40</f>
        <v>10051613.520000001</v>
      </c>
      <c r="H41" s="13">
        <f t="shared" ref="H41:I41" si="6">H35+H40</f>
        <v>10051613.520000001</v>
      </c>
      <c r="I41" s="13">
        <f t="shared" si="6"/>
        <v>10051613.520000001</v>
      </c>
    </row>
    <row r="42" spans="1:10" ht="9.75" hidden="1" customHeight="1">
      <c r="B42" s="19"/>
      <c r="C42" s="19"/>
      <c r="D42" s="19"/>
      <c r="E42" s="19"/>
      <c r="F42" s="19"/>
      <c r="G42" s="19"/>
      <c r="H42" s="21"/>
      <c r="I42" s="20"/>
      <c r="J42" s="20"/>
    </row>
    <row r="43" spans="1:10" ht="124.5" customHeight="1">
      <c r="A43" s="29" t="s">
        <v>53</v>
      </c>
      <c r="B43" s="30"/>
      <c r="C43" s="30"/>
      <c r="D43" s="30"/>
      <c r="E43" s="30"/>
      <c r="F43" s="30"/>
      <c r="G43" s="30"/>
      <c r="H43" s="30"/>
      <c r="I43" s="30"/>
      <c r="J43" s="17"/>
    </row>
    <row r="44" spans="1:10" ht="15" customHeight="1">
      <c r="A44" s="33" t="s">
        <v>46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0" ht="17.25" customHeight="1">
      <c r="A45" s="31" t="s">
        <v>40</v>
      </c>
      <c r="B45" s="31"/>
      <c r="C45" s="31"/>
      <c r="D45" s="31"/>
      <c r="E45" s="31"/>
      <c r="F45" s="31"/>
      <c r="G45" s="31"/>
      <c r="H45" s="31"/>
    </row>
    <row r="46" spans="1:10" ht="18" customHeight="1">
      <c r="A46" s="3" t="s">
        <v>41</v>
      </c>
      <c r="I46" s="18"/>
    </row>
    <row r="47" spans="1:10" ht="19.5" customHeight="1">
      <c r="A47" s="26" t="s">
        <v>47</v>
      </c>
      <c r="B47" s="26"/>
      <c r="C47" s="26"/>
      <c r="D47" s="26"/>
      <c r="E47" s="26"/>
      <c r="F47" s="26"/>
      <c r="G47" s="26"/>
      <c r="H47" s="26"/>
      <c r="I47" s="32"/>
      <c r="J47" s="32"/>
    </row>
    <row r="48" spans="1:10" ht="19.5" customHeight="1">
      <c r="A48" s="26" t="s">
        <v>48</v>
      </c>
      <c r="B48" s="26"/>
      <c r="C48" s="26"/>
      <c r="D48" s="26"/>
      <c r="E48" s="26"/>
      <c r="F48" s="26"/>
      <c r="G48" s="26"/>
      <c r="H48" s="26"/>
      <c r="I48" s="32"/>
      <c r="J48" s="32"/>
    </row>
    <row r="49" spans="1:10" ht="33.75" customHeight="1">
      <c r="A49" s="26" t="s">
        <v>43</v>
      </c>
      <c r="B49" s="26"/>
      <c r="C49" s="26"/>
      <c r="D49" s="26"/>
      <c r="E49" s="26"/>
      <c r="F49" s="26"/>
      <c r="G49" s="26"/>
      <c r="H49" s="26"/>
      <c r="I49" s="32"/>
      <c r="J49" s="32"/>
    </row>
    <row r="50" spans="1:10" ht="18" customHeight="1">
      <c r="A50" s="33" t="s">
        <v>49</v>
      </c>
      <c r="B50" s="33"/>
      <c r="C50" s="33"/>
      <c r="D50" s="33"/>
      <c r="E50" s="33"/>
      <c r="F50" s="33"/>
      <c r="G50" s="33"/>
      <c r="H50" s="33"/>
      <c r="I50" s="33"/>
      <c r="J50" s="33"/>
    </row>
    <row r="51" spans="1:10">
      <c r="A51" s="26"/>
      <c r="B51" s="26"/>
      <c r="C51" s="26"/>
      <c r="D51" s="26"/>
      <c r="E51" s="26"/>
      <c r="F51" s="26"/>
      <c r="G51" s="26"/>
      <c r="H51" s="26"/>
    </row>
  </sheetData>
  <mergeCells count="19">
    <mergeCell ref="I1:J1"/>
    <mergeCell ref="G4:G5"/>
    <mergeCell ref="H4:H5"/>
    <mergeCell ref="A48:J48"/>
    <mergeCell ref="A49:J49"/>
    <mergeCell ref="A2:J2"/>
    <mergeCell ref="A51:H51"/>
    <mergeCell ref="I4:I5"/>
    <mergeCell ref="A43:I43"/>
    <mergeCell ref="A45:H45"/>
    <mergeCell ref="A47:J47"/>
    <mergeCell ref="A44:J44"/>
    <mergeCell ref="A50:J50"/>
    <mergeCell ref="A4:A5"/>
    <mergeCell ref="B4:B5"/>
    <mergeCell ref="C4:C5"/>
    <mergeCell ref="D4:D5"/>
    <mergeCell ref="E4:E5"/>
    <mergeCell ref="F4:F5"/>
  </mergeCells>
  <pageMargins left="0.91" right="0.15748031496062992" top="0.15748031496062992" bottom="0.15748031496062992" header="0.23622047244094491" footer="0.1574803149606299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Vlasova_N</cp:lastModifiedBy>
  <cp:lastPrinted>2023-10-25T15:16:48Z</cp:lastPrinted>
  <dcterms:created xsi:type="dcterms:W3CDTF">2005-12-20T06:25:02Z</dcterms:created>
  <dcterms:modified xsi:type="dcterms:W3CDTF">2025-09-24T11:15:57Z</dcterms:modified>
</cp:coreProperties>
</file>